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13"/>
  <workbookPr showInkAnnotation="0" codeName="ThisWorkbook" autoCompressPictures="0"/>
  <mc:AlternateContent xmlns:mc="http://schemas.openxmlformats.org/markup-compatibility/2006">
    <mc:Choice Requires="x15">
      <x15ac:absPath xmlns:x15ac="http://schemas.microsoft.com/office/spreadsheetml/2010/11/ac" url="/Users/michaelthompson/Desktop/SendSafely_download_XFXC-BF9X/"/>
    </mc:Choice>
  </mc:AlternateContent>
  <xr:revisionPtr revIDLastSave="0" documentId="13_ncr:1_{28A579CB-B922-E840-99C9-41E82FF93392}" xr6:coauthVersionLast="47" xr6:coauthVersionMax="47" xr10:uidLastSave="{00000000-0000-0000-0000-000000000000}"/>
  <bookViews>
    <workbookView xWindow="49360" yWindow="500" windowWidth="21700" windowHeight="17040" tabRatio="500" activeTab="1" xr2:uid="{00000000-000D-0000-FFFF-FFFF00000000}"/>
  </bookViews>
  <sheets>
    <sheet name="HIDE - Tables" sheetId="28" state="hidden" r:id="rId1"/>
    <sheet name="Table of Contents" sheetId="6" r:id="rId2"/>
    <sheet name="1. High-Impact Programs" sheetId="21" r:id="rId3"/>
    <sheet name="2. Worries" sheetId="24" r:id="rId4"/>
    <sheet name="3. Frequencies" sheetId="27" r:id="rId5"/>
    <sheet name="4. Info about Respondents" sheetId="25" r:id="rId6"/>
    <sheet name="5. Technical Information" sheetId="7" r:id="rId7"/>
    <sheet name="6. Data Sharing Practices" sheetId="20" r:id="rId8"/>
  </sheets>
  <externalReferences>
    <externalReference r:id="rId9"/>
    <externalReference r:id="rId10"/>
  </externalReferences>
  <definedNames>
    <definedName name="_xlnm._FilterDatabase" localSheetId="6" hidden="1">'5. Technical Information'!#REF!</definedName>
    <definedName name="_xlnm._FilterDatabase" localSheetId="0" hidden="1">'HIDE - Tables'!$A$1:$D$17</definedName>
    <definedName name="BaseInstitution">'[1]Select 9 Peers'!$B$2</definedName>
    <definedName name="Comparison">'[2]Participating Institutions'!#REF!</definedName>
    <definedName name="Peer">'[2]Participating Institutions'!#REF!</definedName>
    <definedName name="_xlnm.Print_Area" localSheetId="6">'5. Technical Information'!$A$1:$D$54</definedName>
    <definedName name="_xlnm.Print_Area" localSheetId="1">'Table of Contents'!$B$1:$I$13</definedName>
    <definedName name="_xlnm.Print_Titles" localSheetId="6">'5. Technical Information'!$1:$1</definedName>
    <definedName name="StatementofUnderstandings" localSheetId="6">#REF!</definedName>
    <definedName name="StatementofUnderstandings" localSheetId="1">#REF!</definedName>
    <definedName name="StatementofUnderstandings">#REF!</definedName>
  </definedNames>
  <calcPr calcId="191029"/>
  <extLst>
    <ext xmlns:x14="http://schemas.microsoft.com/office/spreadsheetml/2009/9/main" uri="{79F54976-1DA5-4618-B147-4CDE4B953A38}">
      <x14:workbookPr defaultImageDpi="330"/>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30" i="7" l="1"/>
  <c r="C29" i="7"/>
  <c r="C28" i="7"/>
  <c r="C27" i="7"/>
  <c r="C26" i="7"/>
  <c r="C25" i="7"/>
  <c r="C22" i="7"/>
  <c r="C21" i="7"/>
  <c r="C20" i="7"/>
  <c r="C11" i="7"/>
  <c r="C19" i="7"/>
  <c r="C18" i="7"/>
  <c r="C9" i="7"/>
  <c r="C17" i="7"/>
  <c r="C16" i="7"/>
  <c r="C15" i="7"/>
  <c r="C14" i="7"/>
  <c r="C13" i="7"/>
  <c r="C12" i="7"/>
  <c r="C24" i="7"/>
  <c r="C10" i="7"/>
  <c r="C23" i="7"/>
</calcChain>
</file>

<file path=xl/sharedStrings.xml><?xml version="1.0" encoding="utf-8"?>
<sst xmlns="http://schemas.openxmlformats.org/spreadsheetml/2006/main" count="321" uniqueCount="185">
  <si>
    <t>No</t>
  </si>
  <si>
    <t>Yes</t>
  </si>
  <si>
    <t>Total</t>
  </si>
  <si>
    <t>Never</t>
  </si>
  <si>
    <t>Sometimes</t>
  </si>
  <si>
    <t>Often</t>
  </si>
  <si>
    <t>Very often</t>
  </si>
  <si>
    <t>Very satisfied</t>
  </si>
  <si>
    <t>Asian</t>
  </si>
  <si>
    <t>Neither satisfied nor dissatisfied</t>
  </si>
  <si>
    <t>Two or more races</t>
  </si>
  <si>
    <t>African American/Black</t>
  </si>
  <si>
    <t>Native Hawaiian/Pacific Islander</t>
  </si>
  <si>
    <t>Very dissatisfied</t>
  </si>
  <si>
    <t>Dissatisfied</t>
  </si>
  <si>
    <t>Satisfied</t>
  </si>
  <si>
    <t>Participating Institutions and Number of Responses</t>
  </si>
  <si>
    <t>Man</t>
  </si>
  <si>
    <t>Woman</t>
  </si>
  <si>
    <t>Not a U.S. citizen or permanent resident</t>
  </si>
  <si>
    <t>Other</t>
  </si>
  <si>
    <t>Gender</t>
  </si>
  <si>
    <t>Hispanic/Latino</t>
  </si>
  <si>
    <t>n</t>
  </si>
  <si>
    <t>%</t>
  </si>
  <si>
    <t>Technical Information</t>
  </si>
  <si>
    <t>Table of Contents</t>
  </si>
  <si>
    <t xml:space="preserve">Click on the underlined names below to jump to the worksheet you would like to view: </t>
  </si>
  <si>
    <t>Mean</t>
  </si>
  <si>
    <t>Back to Table of Contents</t>
  </si>
  <si>
    <t>Calculating Effect Sizes</t>
  </si>
  <si>
    <t>Demographics</t>
  </si>
  <si>
    <t>American Indian/Alaska Native</t>
  </si>
  <si>
    <r>
      <t>Response Rate</t>
    </r>
    <r>
      <rPr>
        <b/>
        <vertAlign val="superscript"/>
        <sz val="11"/>
        <color theme="1"/>
        <rFont val="Calibri (Body)"/>
      </rPr>
      <t>2</t>
    </r>
  </si>
  <si>
    <t>Understandings Regarding the Use 
of Information Gathered for HEDS</t>
  </si>
  <si>
    <t>Data Sharing Practices</t>
  </si>
  <si>
    <t>All Others</t>
  </si>
  <si>
    <r>
      <t>Effect Size</t>
    </r>
    <r>
      <rPr>
        <vertAlign val="superscript"/>
        <sz val="11"/>
        <color theme="1"/>
        <rFont val="Calibri"/>
        <family val="2"/>
      </rPr>
      <t>1</t>
    </r>
  </si>
  <si>
    <t>vs. All Other Institutions</t>
  </si>
  <si>
    <t>Overall Results</t>
  </si>
  <si>
    <t>Results by Broad Racial/Ethnic Identities</t>
  </si>
  <si>
    <t>U.S. People of Color</t>
  </si>
  <si>
    <t>U.S. White</t>
  </si>
  <si>
    <t xml:space="preserve">International </t>
  </si>
  <si>
    <t>Results by Gender Identity</t>
  </si>
  <si>
    <t>Results by Pell Grant Status</t>
  </si>
  <si>
    <t>Pell Grant recipient</t>
  </si>
  <si>
    <t xml:space="preserve">Not a Pell Grant recipient </t>
  </si>
  <si>
    <t>Results by Parent(s) Education</t>
  </si>
  <si>
    <t>First generation</t>
  </si>
  <si>
    <t>Not first generation</t>
  </si>
  <si>
    <t>Worries Indicator</t>
  </si>
  <si>
    <t>How often do you worry about the following?</t>
  </si>
  <si>
    <t>Response options: 1=Never; 2=Sometimes; 3= Often; 4=Very Often</t>
  </si>
  <si>
    <t>Doing well academically in college</t>
  </si>
  <si>
    <t>Maintaining my mental health and well-being</t>
  </si>
  <si>
    <t>National/global issues that impact society at large (e.g., climate change, the political environment, social inequality, COVID-19)</t>
  </si>
  <si>
    <t>Information About Respondents</t>
  </si>
  <si>
    <t>All Other Institutions</t>
  </si>
  <si>
    <r>
      <rPr>
        <vertAlign val="superscript"/>
        <sz val="10"/>
        <color theme="1"/>
        <rFont val="Calibri"/>
        <family val="2"/>
      </rPr>
      <t>1</t>
    </r>
    <r>
      <rPr>
        <sz val="10"/>
        <color theme="1"/>
        <rFont val="Calibri"/>
        <family val="2"/>
      </rPr>
      <t xml:space="preserve">Respondents include students who answered at least one question. 
</t>
    </r>
    <r>
      <rPr>
        <vertAlign val="superscript"/>
        <sz val="10"/>
        <color theme="1"/>
        <rFont val="Calibri"/>
        <family val="2"/>
      </rPr>
      <t>2</t>
    </r>
    <r>
      <rPr>
        <sz val="10"/>
        <color theme="1"/>
        <rFont val="Calibri"/>
        <family val="2"/>
      </rPr>
      <t xml:space="preserve">We calculated the response rate by dividing an institution's number of respondents, by the number of emails successfully delivered through Qualtrics. 
*Institution used authentication method, and response rates for these institutions do not factor in bounced email addresses. </t>
    </r>
  </si>
  <si>
    <r>
      <t xml:space="preserve">My academic experiences (i.e., courses, labs, studying, discussions with faculty) will be the </t>
    </r>
    <r>
      <rPr>
        <b/>
        <i/>
        <sz val="11"/>
        <rFont val="Calibri"/>
        <family val="2"/>
      </rPr>
      <t>most enjoyable</t>
    </r>
    <r>
      <rPr>
        <sz val="11"/>
        <rFont val="Calibri"/>
        <family val="2"/>
      </rPr>
      <t xml:space="preserve"> part of college.</t>
    </r>
  </si>
  <si>
    <t>Number of Students Who Responded to This Question</t>
  </si>
  <si>
    <t>Pell Grant Recipient</t>
  </si>
  <si>
    <t>Not a Pell Grant Recipient</t>
  </si>
  <si>
    <t xml:space="preserve">On this tab, we provide more detail on the demographics of respondents, as reported to HEDS by participating institutions. 
</t>
  </si>
  <si>
    <t xml:space="preserve">
We use  data supplied to HEDS by participating institutions. Demographics are not self-reported.</t>
  </si>
  <si>
    <t>Demographic Information about Respondents</t>
  </si>
  <si>
    <t>1. High-Impact Programs and Practices</t>
  </si>
  <si>
    <t>2. Worries Indicator</t>
  </si>
  <si>
    <t>3. Frequency Tables</t>
  </si>
  <si>
    <t>4. Information about Respondents</t>
  </si>
  <si>
    <t>5. Technical Information</t>
  </si>
  <si>
    <t>6. Data Sharing Practices</t>
  </si>
  <si>
    <t>High-Impact Programs and Practices</t>
  </si>
  <si>
    <t>Financial concerns (e.g., finding ways to pay for college, questions about my financial aid or on-campus jobs)</t>
  </si>
  <si>
    <t>Thinking about what I’m going to do immediately after college (employment, graduate school, etc.)</t>
  </si>
  <si>
    <t>Getting the right courses, internships, and experiences in college to set me up for my career</t>
  </si>
  <si>
    <t>Getting into the graduate school I need to build my career</t>
  </si>
  <si>
    <t>Paying off my student loans after college</t>
  </si>
  <si>
    <t>Finding a job that’s meaningful</t>
  </si>
  <si>
    <t>Finding a job that gives me the resources I need to be comfortable</t>
  </si>
  <si>
    <t>Settling for a job I don’t enjoy because it pays the bills</t>
  </si>
  <si>
    <t>Creating balance between work, family, friends, and my personal interests/hobbies</t>
  </si>
  <si>
    <t>Knowing how to do “life stuff” (e.g., managing my finances, finding a good place to live, getting the right kinds of insurance)</t>
  </si>
  <si>
    <t>In the figure below, we compare your institution's score on the Worries Indicator to that of other institutions. Higher scores on this Indicator mean that your students worry more often about the different aspects of their life that we described above. Lower scores mean that your students worry less often about these items. In the caption below the graph, we've provided information about the magnitude of the difference between your institution's and other institution's scores on this indicator.</t>
  </si>
  <si>
    <t>The Worries Indicator</t>
  </si>
  <si>
    <r>
      <t xml:space="preserve">For you, what are the most important reasons to stay in college and complete your degree? (Check all that apply)  </t>
    </r>
    <r>
      <rPr>
        <b/>
        <i/>
        <sz val="11"/>
        <color theme="4"/>
        <rFont val="Calibri"/>
        <family val="2"/>
      </rPr>
      <t>(Q1)</t>
    </r>
  </si>
  <si>
    <t>To get a job that provides financial security</t>
  </si>
  <si>
    <t>To get a job that helps me start a meaningful career</t>
  </si>
  <si>
    <t>To learn new things and expand my horizons</t>
  </si>
  <si>
    <t>To become a more thoughtful and better-informed citizen</t>
  </si>
  <si>
    <t>To make life-long friendships</t>
  </si>
  <si>
    <t xml:space="preserve">To prepare for post-graduate education </t>
  </si>
  <si>
    <t>To make my family proud</t>
  </si>
  <si>
    <t>To build a good life for my children and/or family</t>
  </si>
  <si>
    <t>To improve my ability to give back to my community</t>
  </si>
  <si>
    <t>To be better prepared to make a positive impact on the world</t>
  </si>
  <si>
    <r>
      <t xml:space="preserve">How often do you worry about the following? </t>
    </r>
    <r>
      <rPr>
        <b/>
        <i/>
        <sz val="11"/>
        <color rgb="FF4966BE"/>
        <rFont val="Calibri"/>
        <family val="2"/>
      </rPr>
      <t>(Q2)</t>
    </r>
    <r>
      <rPr>
        <b/>
        <sz val="11"/>
        <rFont val="Calibri"/>
        <family val="2"/>
      </rPr>
      <t xml:space="preserve">
</t>
    </r>
  </si>
  <si>
    <t xml:space="preserve">Knowing how to do “life stuff” (e.g., managing my finances, finding a good place to live, getting the right kinds of insurance) </t>
  </si>
  <si>
    <t>Definitely</t>
  </si>
  <si>
    <t>Probably</t>
  </si>
  <si>
    <t>Not sure</t>
  </si>
  <si>
    <t>Probably not</t>
  </si>
  <si>
    <t>Definitely not</t>
  </si>
  <si>
    <r>
      <t xml:space="preserve">We calculated effect sizes for key comparisons rather than using tests of statistical significance. We have so many comparisons that using a test of significance for each comparison would increase the likelihood of a Type I error should the null hypothesis be correct in any of the comparisons. Unfortunately, correcting for this would dramatically reduce the power of our comparisons, thereby increasing the chance of Type II errors if the differences are the result of more than random influences. So, we have calculated effect sizes to provide a guide for assessing the magnitude of the differences between groups. We compared the means of two groups calculating effect size using Cohen’s </t>
    </r>
    <r>
      <rPr>
        <i/>
        <sz val="11"/>
        <color theme="1"/>
        <rFont val="Calibri"/>
        <family val="2"/>
      </rPr>
      <t>d</t>
    </r>
    <r>
      <rPr>
        <sz val="11"/>
        <color theme="1"/>
        <rFont val="Calibri"/>
        <family val="2"/>
      </rPr>
      <t xml:space="preserve">. We only calculated Cohen’s </t>
    </r>
    <r>
      <rPr>
        <i/>
        <sz val="11"/>
        <color theme="1"/>
        <rFont val="Calibri"/>
        <family val="2"/>
      </rPr>
      <t>d</t>
    </r>
    <r>
      <rPr>
        <sz val="11"/>
        <color theme="1"/>
        <rFont val="Calibri"/>
        <family val="2"/>
      </rPr>
      <t xml:space="preserve"> when n &gt; or equal to 10 in each cell in the comparison.
Following the practice of the National Survey of Student Engagement (http://www.rpajournal.com/dev/wp-content/uploads/2019/02/RPA_Summer_Fall_Issue_2018_A2.pdf) we used the following thresholds for small, medium, and large effect sizes for Cohen’s</t>
    </r>
    <r>
      <rPr>
        <i/>
        <sz val="11"/>
        <color theme="1"/>
        <rFont val="Calibri"/>
        <family val="2"/>
      </rPr>
      <t xml:space="preserve"> d</t>
    </r>
    <r>
      <rPr>
        <sz val="11"/>
        <color theme="1"/>
        <rFont val="Calibri"/>
        <family val="2"/>
      </rPr>
      <t>: 
* Large – 0.5
* Medium –  0.3
* Small – 0.1</t>
    </r>
  </si>
  <si>
    <t xml:space="preserve">Below we compare students at your institution to students at all other institutions, showing the percent who indicated that a) what they learned in their majors/minors and b) the support they got from faculty and staff helped prepare them for a successful life after college. </t>
  </si>
  <si>
    <t>Frequency Table for Close-Ended Questions</t>
  </si>
  <si>
    <t>Responses to Close-Ended Questions</t>
  </si>
  <si>
    <t xml:space="preserve">On this worksheet, we summarize data on the Worries Indicator. We first developed this indicator in 2020 for our COVID-19 surveys that helped institutions learn more about the stresses and concerns that students were experiencing during the first phases of the COVID pandemic. We subsequently updated this indicator to take into account what we've learned from the interviews we've been conducting with students at HEDS institutions over the last two years. 
We compute this indicator by averaging how often students indicate that they worry about the 13 items listed in the following question.					
					</t>
  </si>
  <si>
    <t xml:space="preserve">Did students choose to share their survey responses with someone on campus for a follow-up conversation? (Q9 customized for each institution)
</t>
  </si>
  <si>
    <t>Pell Grant Status</t>
  </si>
  <si>
    <t>Parent(s) Education</t>
  </si>
  <si>
    <t>Calculating Mean</t>
  </si>
  <si>
    <t xml:space="preserve">Please note, we only show means for groups of five or more people. </t>
  </si>
  <si>
    <t xml:space="preserve">
The broad racial categories throughout the report were collapsed as follows using original IPEDS race/ethnicity data provided by participating institutions:</t>
  </si>
  <si>
    <t xml:space="preserve">U.S. People of Color: </t>
  </si>
  <si>
    <t>U.S. White:</t>
  </si>
  <si>
    <t>White </t>
  </si>
  <si>
    <t>International:</t>
  </si>
  <si>
    <r>
      <t># of Respondents</t>
    </r>
    <r>
      <rPr>
        <b/>
        <vertAlign val="superscript"/>
        <sz val="11"/>
        <color theme="1"/>
        <rFont val="Calibri (Body)"/>
      </rPr>
      <t>1</t>
    </r>
  </si>
  <si>
    <t>We first developed this indicator in 2020 for our COVID-19 surveys that helped institutions learn more about the stresses and concerns that students were experiencing during the first phases of the COVID pandemic. We subsequently updated this indicator to take into account what we've learned from the interviews we've been conducting with students at HEDS institutions over the last two years. 
We compute this indicator by averaging how often students indicated that they worry about the 13 items listed in Question 2 of the survey. 
We only calculate indicator scores when students answered every question in the indicator.</t>
  </si>
  <si>
    <t>% Selected</t>
  </si>
  <si>
    <t>Internships</t>
  </si>
  <si>
    <t>What I learned in my major(s) and minor(s)</t>
  </si>
  <si>
    <t>Support from key faculty and staff</t>
  </si>
  <si>
    <t>Wabash College</t>
  </si>
  <si>
    <t>Figure 1.</t>
  </si>
  <si>
    <t>Figure 2. Worries Indicator by Demographic Categories</t>
  </si>
  <si>
    <t>Austin College</t>
  </si>
  <si>
    <t>IWU</t>
  </si>
  <si>
    <t>Mary Baldwin University</t>
  </si>
  <si>
    <t>Point Park University</t>
  </si>
  <si>
    <t>Randolph-Macon College</t>
  </si>
  <si>
    <t>Roanoke College</t>
  </si>
  <si>
    <t>Saint Anselm College</t>
  </si>
  <si>
    <t>University of Puget Sound</t>
  </si>
  <si>
    <t>Westminster College</t>
  </si>
  <si>
    <t>Intercollegiate athletics</t>
  </si>
  <si>
    <t>Undergraduate Research</t>
  </si>
  <si>
    <t>General education courses and electives</t>
  </si>
  <si>
    <t>Clubs and student organizations</t>
  </si>
  <si>
    <t>Community Engagement</t>
  </si>
  <si>
    <t>Off-campus study</t>
  </si>
  <si>
    <t>First-year Experiences</t>
  </si>
  <si>
    <t xml:space="preserve"> </t>
  </si>
  <si>
    <t>Worries</t>
  </si>
  <si>
    <t>hh</t>
  </si>
  <si>
    <t>h</t>
  </si>
  <si>
    <t>≈</t>
  </si>
  <si>
    <t>No difference</t>
  </si>
  <si>
    <t>i</t>
  </si>
  <si>
    <t>iii</t>
  </si>
  <si>
    <t>Grinnell College</t>
  </si>
  <si>
    <t>Illinois Wesleyan University</t>
  </si>
  <si>
    <t>Kenyon College</t>
  </si>
  <si>
    <t>Oglethorpe University</t>
  </si>
  <si>
    <t>Soka University of America</t>
  </si>
  <si>
    <t>The College of Saint Rose</t>
  </si>
  <si>
    <t>University of Saint Katherine</t>
  </si>
  <si>
    <t>Juniata College</t>
  </si>
  <si>
    <t>What I’ve learned in my major(s) and minor(s)*</t>
  </si>
  <si>
    <r>
      <rPr>
        <i/>
        <sz val="12"/>
        <color theme="1"/>
        <rFont val="Calibri"/>
        <family val="2"/>
        <scheme val="minor"/>
      </rPr>
      <t xml:space="preserve">*High-impact programs and practices that we asked of students at </t>
    </r>
    <r>
      <rPr>
        <b/>
        <i/>
        <sz val="12"/>
        <color theme="1"/>
        <rFont val="Calibri"/>
        <family val="2"/>
        <scheme val="minor"/>
      </rPr>
      <t xml:space="preserve">all </t>
    </r>
    <r>
      <rPr>
        <i/>
        <sz val="12"/>
        <color theme="1"/>
        <rFont val="Calibri"/>
        <family val="2"/>
        <scheme val="minor"/>
      </rPr>
      <t xml:space="preserve">institutions: (i)What I've learned in my major(s) and minor(s) (ii) Support from key faculty and staff at [institution name] </t>
    </r>
  </si>
  <si>
    <t xml:space="preserve">The table below shows the average level on the Worries Indicator for different groups at your institution. We show comparisons between these groups at your institution and their counterparts at other institutions using arrows. Downward arrows indicate that students at your institution, on average, express lower levels of worry than students at other institutions; arrows pointing up indicate higher levels of worry. An “≈” sign indicates that the groups are roughly the same. The number of arrows indicates the size of the difference between students at your institution and students at other institutions. 
Please note, we only show means for groups of five or more people, and we only calculate effect size when the mean is based on ten or more people. 
</t>
  </si>
  <si>
    <r>
      <rPr>
        <vertAlign val="superscript"/>
        <sz val="10"/>
        <color theme="1"/>
        <rFont val="Calibri"/>
        <family val="2"/>
      </rPr>
      <t>1</t>
    </r>
    <r>
      <rPr>
        <sz val="10"/>
        <color theme="1"/>
        <rFont val="Calibri"/>
        <family val="2"/>
      </rPr>
      <t xml:space="preserve">"Effect size" measures the magnitude of the difference between the mean score for your students and the mean score for students at all other institutions. 
</t>
    </r>
    <r>
      <rPr>
        <sz val="10"/>
        <color theme="1"/>
        <rFont val="Wingdings 3"/>
        <charset val="2"/>
      </rPr>
      <t>hhh</t>
    </r>
    <r>
      <rPr>
        <sz val="10"/>
        <color theme="1"/>
        <rFont val="Calibri"/>
        <family val="2"/>
      </rPr>
      <t xml:space="preserve"> Large positive difference    </t>
    </r>
    <r>
      <rPr>
        <sz val="10"/>
        <color theme="1"/>
        <rFont val="Wingdings 3"/>
        <charset val="2"/>
      </rPr>
      <t>hh</t>
    </r>
    <r>
      <rPr>
        <sz val="10"/>
        <color theme="1"/>
        <rFont val="Calibri"/>
        <family val="2"/>
      </rPr>
      <t xml:space="preserve"> Medium positive difference   </t>
    </r>
    <r>
      <rPr>
        <sz val="10"/>
        <color theme="1"/>
        <rFont val="Wingdings 3"/>
        <charset val="2"/>
      </rPr>
      <t>h</t>
    </r>
    <r>
      <rPr>
        <sz val="10"/>
        <color theme="1"/>
        <rFont val="Calibri"/>
        <family val="2"/>
      </rPr>
      <t xml:space="preserve"> Small positive difference   ≈  No difference
</t>
    </r>
    <r>
      <rPr>
        <sz val="10"/>
        <color theme="1"/>
        <rFont val="Wingdings 3"/>
        <charset val="2"/>
      </rPr>
      <t>iii</t>
    </r>
    <r>
      <rPr>
        <sz val="10"/>
        <color theme="1"/>
        <rFont val="Calibri"/>
        <family val="2"/>
      </rPr>
      <t xml:space="preserve"> Large negative difference   </t>
    </r>
    <r>
      <rPr>
        <sz val="10"/>
        <color theme="1"/>
        <rFont val="Wingdings 3"/>
        <charset val="2"/>
      </rPr>
      <t>ii</t>
    </r>
    <r>
      <rPr>
        <sz val="10"/>
        <color theme="1"/>
        <rFont val="Calibri"/>
        <family val="2"/>
      </rPr>
      <t xml:space="preserve"> Medium negative difference  </t>
    </r>
    <r>
      <rPr>
        <sz val="10"/>
        <color theme="1"/>
        <rFont val="Wingdings 3"/>
        <charset val="2"/>
      </rPr>
      <t>i</t>
    </r>
    <r>
      <rPr>
        <sz val="10"/>
        <color theme="1"/>
        <rFont val="Calibri"/>
        <family val="2"/>
      </rPr>
      <t xml:space="preserve"> Small negative difference
For more details on effect sizes, see the Technical Information tab.
</t>
    </r>
  </si>
  <si>
    <t>Ancilla College of Marian University *</t>
  </si>
  <si>
    <t>Emory University- Oxford College</t>
  </si>
  <si>
    <t>Goucher College *</t>
  </si>
  <si>
    <t>Marian University *</t>
  </si>
  <si>
    <t>This file contains information on the Worries Indicator, consisting of 13 questions, with  Cronbach's ⍺ = 0.80</t>
  </si>
  <si>
    <t>You can share this report without any restrictions. We send each participating institution this report, comparing their results to those of other institutions. The report aggregates data from all other institutions into one comparison group and therefore does not identify data from other individual institutions.</t>
  </si>
  <si>
    <t>This report summarizes data  from 22 institutions (listed below) that administered the 2021 HEDS Returning Student Survey. The average response rate was 32%.</t>
  </si>
  <si>
    <t>Released 3/11/2022</t>
  </si>
  <si>
    <t>.</t>
  </si>
  <si>
    <t>HEDS Returning Student Survey
Fall 2021 Comparison Report
Illinois Wesleyan University</t>
  </si>
  <si>
    <t>In this report, we review the responses of students at Illinois Wesleyan University  who took the HEDS Returning Student Survey in Fall of 2021 and compare them to the responses of student at other institutions.
This report consists of a series of worksheets in which we summarize the survey data with two different levels of detail. The first two worksheets provide broad information about a) high-impact institutional programs and practices, and b) student worries that can affect student success. The third worksheet includes tables with detailed information on how your students respondeded to each of the closed-ended questions on the survey. Finally, the last three worksheets include more technical information about the survey.
You can use the Table of Contents (see below) to navigate this report.</t>
  </si>
  <si>
    <t>Note: This is the last of three reports for the HEDS Returning Student Survey. Shortly after your survey closed, we sent you a list of all students who responded to the survey and the people or offices they sent their responses to for follow-up. We also sent you a report containing your students' responses to the questions: "What could Illinois Wesleyan University faculty and staff do this year to support you and help you be successful?", "Imagine some point in the future, after you’re done with school and you’re leading a successful life. What does your life look like? What are you doing? How are you living? Don’t be afraid to think big!" and "You said that [these high-impact programs and practices] have helped you move toward your vision of success in life. What made those experiences so beneficial?"</t>
  </si>
  <si>
    <t xml:space="preserve">We worked with your colleagues at Illinois Wesleyan University to identify a small number of programs at your institution that promote student success. On the 5th question of the survey, we asked students to review a list of those programs and choose up to three of them that "...have most prepared you to accomplish your goals for living a successful life after college."
In addition to the programs that your institution identified, we added two items to the high-impact program and practice (HIPP) list, "What I learned from my major(s) and minor(s)" and "Support from key faculty and staff." In the figure below, we show the percent of students who chose the programs that your institution identified and the two items that we added. </t>
  </si>
  <si>
    <t>Illinois Wesleyan University Worries</t>
  </si>
  <si>
    <t xml:space="preserve">Overall, how satisfied have you been with your undergraduate education at Illinois Wesleyan University? (Q7)
</t>
  </si>
  <si>
    <t xml:space="preserve">If you had it to do all over again, would you choose to attend Illinois Wesleyan University? (Q8)
</t>
  </si>
  <si>
    <t>Support from key faculty and staff at IWU*</t>
  </si>
  <si>
    <t>-</t>
  </si>
  <si>
    <t/>
  </si>
  <si>
    <t>Collaborating with faculty on a research project</t>
  </si>
  <si>
    <t>Washington &amp; Jefferson College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</si>
</sst>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56" x14ac:knownFonts="1">
    <font>
      <sz val="12"/>
      <color theme="1"/>
      <name val="Calibri"/>
      <family val="2"/>
      <scheme val="minor"/>
    </font>
    <font>
      <sz val="12"/>
      <color theme="1"/>
      <name val="Calibri"/>
      <family val="2"/>
      <scheme val="minor"/>
    </font>
    <font>
      <sz val="8"/>
      <name val="Calibri"/>
      <family val="2"/>
      <scheme val="minor"/>
    </font>
    <font>
      <u/>
      <sz val="12"/>
      <color theme="10"/>
      <name val="Calibri"/>
      <family val="2"/>
      <scheme val="minor"/>
    </font>
    <font>
      <u/>
      <sz val="12"/>
      <color theme="11"/>
      <name val="Calibri"/>
      <family val="2"/>
      <scheme val="minor"/>
    </font>
    <font>
      <sz val="10"/>
      <name val="Calibri"/>
      <family val="2"/>
    </font>
    <font>
      <sz val="12"/>
      <color theme="1"/>
      <name val="Calibri"/>
      <family val="2"/>
    </font>
    <font>
      <u/>
      <sz val="10"/>
      <color theme="10"/>
      <name val="Palatino"/>
      <family val="1"/>
    </font>
    <font>
      <sz val="10"/>
      <name val="Arial"/>
      <family val="2"/>
    </font>
    <font>
      <b/>
      <sz val="11"/>
      <name val="Calibri"/>
      <family val="2"/>
    </font>
    <font>
      <b/>
      <sz val="14"/>
      <color theme="1"/>
      <name val="Calibri"/>
      <family val="2"/>
    </font>
    <font>
      <b/>
      <sz val="12"/>
      <color theme="1"/>
      <name val="Calibri"/>
      <family val="2"/>
    </font>
    <font>
      <b/>
      <sz val="12"/>
      <name val="Calibri"/>
      <family val="2"/>
    </font>
    <font>
      <sz val="11"/>
      <name val="Calibri"/>
      <family val="2"/>
    </font>
    <font>
      <sz val="11"/>
      <color theme="1"/>
      <name val="Calibri"/>
      <family val="2"/>
    </font>
    <font>
      <u/>
      <sz val="11"/>
      <color rgb="FF0070C0"/>
      <name val="Calibri"/>
      <family val="2"/>
    </font>
    <font>
      <b/>
      <sz val="11"/>
      <color theme="1"/>
      <name val="Calibri"/>
      <family val="2"/>
    </font>
    <font>
      <sz val="10"/>
      <color theme="1"/>
      <name val="Calibri"/>
      <family val="2"/>
    </font>
    <font>
      <i/>
      <sz val="11"/>
      <name val="Calibri"/>
      <family val="2"/>
    </font>
    <font>
      <i/>
      <sz val="11"/>
      <color theme="1"/>
      <name val="Calibri"/>
      <family val="2"/>
    </font>
    <font>
      <b/>
      <sz val="11"/>
      <color rgb="FFFF0000"/>
      <name val="Calibri"/>
      <family val="2"/>
    </font>
    <font>
      <b/>
      <sz val="11"/>
      <color rgb="FF000000"/>
      <name val="Calibri"/>
      <family val="2"/>
    </font>
    <font>
      <sz val="11"/>
      <color rgb="FFFF0000"/>
      <name val="Calibri"/>
      <family val="2"/>
    </font>
    <font>
      <b/>
      <sz val="14"/>
      <color rgb="FF000000"/>
      <name val="Calibri"/>
      <family val="2"/>
    </font>
    <font>
      <sz val="12"/>
      <color rgb="FF000000"/>
      <name val="Calibri"/>
      <family val="2"/>
    </font>
    <font>
      <vertAlign val="superscript"/>
      <sz val="10"/>
      <color theme="1"/>
      <name val="Calibri"/>
      <family val="2"/>
    </font>
    <font>
      <sz val="11"/>
      <color theme="1"/>
      <name val="Calibri"/>
      <family val="2"/>
      <scheme val="minor"/>
    </font>
    <font>
      <b/>
      <sz val="11"/>
      <color theme="1"/>
      <name val="Calibri"/>
      <family val="2"/>
      <scheme val="minor"/>
    </font>
    <font>
      <b/>
      <vertAlign val="superscript"/>
      <sz val="11"/>
      <color theme="1"/>
      <name val="Calibri (Body)"/>
    </font>
    <font>
      <i/>
      <sz val="11"/>
      <color theme="1"/>
      <name val="Calibri"/>
      <family val="2"/>
      <scheme val="minor"/>
    </font>
    <font>
      <b/>
      <sz val="16"/>
      <color theme="1"/>
      <name val="Calibri"/>
      <family val="2"/>
      <scheme val="minor"/>
    </font>
    <font>
      <b/>
      <sz val="14"/>
      <color theme="1"/>
      <name val="Calibri"/>
      <family val="2"/>
      <scheme val="minor"/>
    </font>
    <font>
      <sz val="12"/>
      <color rgb="FFFF0000"/>
      <name val="Calibri"/>
      <family val="2"/>
      <scheme val="minor"/>
    </font>
    <font>
      <b/>
      <sz val="12"/>
      <color theme="1"/>
      <name val="Calibri"/>
      <family val="2"/>
      <scheme val="minor"/>
    </font>
    <font>
      <b/>
      <sz val="16"/>
      <name val="Calibri"/>
      <family val="2"/>
    </font>
    <font>
      <sz val="10"/>
      <color theme="1"/>
      <name val="Calibri"/>
      <family val="2"/>
      <scheme val="minor"/>
    </font>
    <font>
      <sz val="10"/>
      <color theme="1"/>
      <name val="Wingdings 3"/>
      <charset val="2"/>
    </font>
    <font>
      <sz val="13"/>
      <color theme="1"/>
      <name val="Helvetica Neue"/>
      <family val="2"/>
    </font>
    <font>
      <i/>
      <sz val="12"/>
      <color theme="1"/>
      <name val="Calibri"/>
      <family val="2"/>
    </font>
    <font>
      <b/>
      <sz val="14"/>
      <color theme="0"/>
      <name val="Calibri"/>
      <family val="2"/>
    </font>
    <font>
      <vertAlign val="superscript"/>
      <sz val="11"/>
      <color theme="1"/>
      <name val="Calibri"/>
      <family val="2"/>
    </font>
    <font>
      <sz val="11"/>
      <color rgb="FF000000"/>
      <name val="Calibri"/>
      <family val="2"/>
      <scheme val="minor"/>
    </font>
    <font>
      <b/>
      <sz val="16"/>
      <color theme="1"/>
      <name val="Calibri"/>
      <family val="2"/>
    </font>
    <font>
      <b/>
      <i/>
      <sz val="11"/>
      <color rgb="FF4966BE"/>
      <name val="Calibri"/>
      <family val="2"/>
    </font>
    <font>
      <sz val="10"/>
      <color rgb="FFFF0000"/>
      <name val="Calibri"/>
      <family val="2"/>
    </font>
    <font>
      <b/>
      <i/>
      <sz val="11"/>
      <name val="Calibri"/>
      <family val="2"/>
    </font>
    <font>
      <b/>
      <i/>
      <sz val="11"/>
      <color theme="4"/>
      <name val="Calibri"/>
      <family val="2"/>
    </font>
    <font>
      <i/>
      <sz val="12"/>
      <color theme="1"/>
      <name val="Calibri"/>
      <family val="2"/>
      <scheme val="minor"/>
    </font>
    <font>
      <sz val="12"/>
      <color rgb="FFFF0000"/>
      <name val="Calibri"/>
      <family val="2"/>
    </font>
    <font>
      <b/>
      <i/>
      <sz val="11"/>
      <color theme="1"/>
      <name val="Calibri (Body)"/>
    </font>
    <font>
      <sz val="11"/>
      <color theme="1"/>
      <name val="Calibri (Body)"/>
    </font>
    <font>
      <i/>
      <sz val="12"/>
      <color theme="1"/>
      <name val="Wingdings 3"/>
      <charset val="2"/>
    </font>
    <font>
      <sz val="11"/>
      <color theme="1"/>
      <name val="Wingdings 3"/>
      <charset val="2"/>
    </font>
    <font>
      <b/>
      <i/>
      <sz val="12"/>
      <color theme="1"/>
      <name val="Calibri"/>
      <family val="2"/>
      <scheme val="minor"/>
    </font>
    <font>
      <sz val="12"/>
      <color rgb="FF264A60"/>
      <name val="Arial"/>
      <family val="2"/>
    </font>
    <font>
      <sz val="12"/>
      <color rgb="FF010205"/>
      <name val="Arial"/>
      <family val="2"/>
    </font>
  </fonts>
  <fills count="9">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
      <patternFill patternType="solid">
        <fgColor rgb="FFFFFFFF"/>
        <bgColor rgb="FF000000"/>
      </patternFill>
    </fill>
    <fill>
      <patternFill patternType="solid">
        <fgColor theme="4" tint="0.79998168889431442"/>
        <bgColor indexed="65"/>
      </patternFill>
    </fill>
    <fill>
      <patternFill patternType="solid">
        <fgColor theme="4"/>
        <bgColor indexed="64"/>
      </patternFill>
    </fill>
    <fill>
      <patternFill patternType="solid">
        <fgColor rgb="FFD9D9D9"/>
        <bgColor rgb="FF000000"/>
      </patternFill>
    </fill>
  </fills>
  <borders count="76">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top style="hair">
        <color auto="1"/>
      </top>
      <bottom style="hair">
        <color auto="1"/>
      </bottom>
      <diagonal/>
    </border>
    <border>
      <left style="thin">
        <color auto="1"/>
      </left>
      <right/>
      <top style="hair">
        <color auto="1"/>
      </top>
      <bottom style="hair">
        <color auto="1"/>
      </bottom>
      <diagonal/>
    </border>
    <border>
      <left/>
      <right style="thin">
        <color auto="1"/>
      </right>
      <top style="hair">
        <color auto="1"/>
      </top>
      <bottom style="hair">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hair">
        <color auto="1"/>
      </bottom>
      <diagonal/>
    </border>
    <border>
      <left style="thin">
        <color auto="1"/>
      </left>
      <right/>
      <top style="thin">
        <color auto="1"/>
      </top>
      <bottom style="hair">
        <color auto="1"/>
      </bottom>
      <diagonal/>
    </border>
    <border>
      <left/>
      <right style="thin">
        <color auto="1"/>
      </right>
      <top style="thin">
        <color auto="1"/>
      </top>
      <bottom style="hair">
        <color auto="1"/>
      </bottom>
      <diagonal/>
    </border>
    <border>
      <left/>
      <right/>
      <top style="hair">
        <color auto="1"/>
      </top>
      <bottom style="thin">
        <color auto="1"/>
      </bottom>
      <diagonal/>
    </border>
    <border>
      <left style="thin">
        <color auto="1"/>
      </left>
      <right/>
      <top style="hair">
        <color auto="1"/>
      </top>
      <bottom style="thin">
        <color auto="1"/>
      </bottom>
      <diagonal/>
    </border>
    <border>
      <left/>
      <right style="thin">
        <color auto="1"/>
      </right>
      <top style="hair">
        <color auto="1"/>
      </top>
      <bottom style="thin">
        <color auto="1"/>
      </bottom>
      <diagonal/>
    </border>
    <border>
      <left style="thin">
        <color auto="1"/>
      </left>
      <right/>
      <top style="hair">
        <color auto="1"/>
      </top>
      <bottom/>
      <diagonal/>
    </border>
    <border>
      <left/>
      <right style="thin">
        <color auto="1"/>
      </right>
      <top style="hair">
        <color auto="1"/>
      </top>
      <bottom/>
      <diagonal/>
    </border>
    <border>
      <left/>
      <right/>
      <top style="hair">
        <color auto="1"/>
      </top>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bottom style="hair">
        <color auto="1"/>
      </bottom>
      <diagonal/>
    </border>
    <border>
      <left/>
      <right style="thin">
        <color auto="1"/>
      </right>
      <top/>
      <bottom style="hair">
        <color auto="1"/>
      </bottom>
      <diagonal/>
    </border>
    <border>
      <left/>
      <right/>
      <top/>
      <bottom style="hair">
        <color auto="1"/>
      </bottom>
      <diagonal/>
    </border>
    <border>
      <left style="thin">
        <color auto="1"/>
      </left>
      <right/>
      <top/>
      <bottom/>
      <diagonal/>
    </border>
    <border>
      <left/>
      <right style="thin">
        <color auto="1"/>
      </right>
      <top/>
      <bottom/>
      <diagonal/>
    </border>
    <border>
      <left style="medium">
        <color indexed="64"/>
      </left>
      <right/>
      <top style="medium">
        <color indexed="64"/>
      </top>
      <bottom/>
      <diagonal/>
    </border>
    <border>
      <left/>
      <right style="thin">
        <color auto="1"/>
      </right>
      <top style="medium">
        <color indexed="64"/>
      </top>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right style="medium">
        <color indexed="64"/>
      </right>
      <top style="medium">
        <color indexed="64"/>
      </top>
      <bottom style="thin">
        <color auto="1"/>
      </bottom>
      <diagonal/>
    </border>
    <border>
      <left style="medium">
        <color indexed="64"/>
      </left>
      <right/>
      <top/>
      <bottom style="thin">
        <color auto="1"/>
      </bottom>
      <diagonal/>
    </border>
    <border>
      <left style="medium">
        <color indexed="64"/>
      </left>
      <right/>
      <top style="thin">
        <color auto="1"/>
      </top>
      <bottom style="thin">
        <color auto="1"/>
      </bottom>
      <diagonal/>
    </border>
    <border>
      <left/>
      <right style="medium">
        <color indexed="64"/>
      </right>
      <top style="thin">
        <color auto="1"/>
      </top>
      <bottom style="thin">
        <color auto="1"/>
      </bottom>
      <diagonal/>
    </border>
    <border>
      <left style="medium">
        <color indexed="64"/>
      </left>
      <right/>
      <top style="thin">
        <color auto="1"/>
      </top>
      <bottom style="hair">
        <color auto="1"/>
      </bottom>
      <diagonal/>
    </border>
    <border>
      <left/>
      <right style="medium">
        <color indexed="64"/>
      </right>
      <top style="thin">
        <color auto="1"/>
      </top>
      <bottom style="hair">
        <color auto="1"/>
      </bottom>
      <diagonal/>
    </border>
    <border>
      <left style="medium">
        <color indexed="64"/>
      </left>
      <right/>
      <top style="hair">
        <color auto="1"/>
      </top>
      <bottom style="hair">
        <color auto="1"/>
      </bottom>
      <diagonal/>
    </border>
    <border>
      <left/>
      <right style="medium">
        <color indexed="64"/>
      </right>
      <top style="hair">
        <color auto="1"/>
      </top>
      <bottom style="hair">
        <color auto="1"/>
      </bottom>
      <diagonal/>
    </border>
    <border>
      <left style="medium">
        <color indexed="64"/>
      </left>
      <right/>
      <top style="hair">
        <color auto="1"/>
      </top>
      <bottom style="thin">
        <color auto="1"/>
      </bottom>
      <diagonal/>
    </border>
    <border>
      <left/>
      <right style="medium">
        <color indexed="64"/>
      </right>
      <top style="hair">
        <color auto="1"/>
      </top>
      <bottom style="thin">
        <color auto="1"/>
      </bottom>
      <diagonal/>
    </border>
    <border>
      <left style="medium">
        <color indexed="64"/>
      </left>
      <right/>
      <top/>
      <bottom style="hair">
        <color auto="1"/>
      </bottom>
      <diagonal/>
    </border>
    <border>
      <left style="medium">
        <color indexed="64"/>
      </left>
      <right/>
      <top/>
      <bottom style="medium">
        <color indexed="64"/>
      </bottom>
      <diagonal/>
    </border>
    <border>
      <left style="medium">
        <color indexed="64"/>
      </left>
      <right/>
      <top style="thin">
        <color auto="1"/>
      </top>
      <bottom/>
      <diagonal/>
    </border>
    <border>
      <left/>
      <right style="medium">
        <color indexed="64"/>
      </right>
      <top style="thin">
        <color auto="1"/>
      </top>
      <bottom/>
      <diagonal/>
    </border>
    <border>
      <left style="medium">
        <color indexed="64"/>
      </left>
      <right/>
      <top/>
      <bottom/>
      <diagonal/>
    </border>
    <border>
      <left/>
      <right style="medium">
        <color indexed="64"/>
      </right>
      <top/>
      <bottom style="thin">
        <color auto="1"/>
      </bottom>
      <diagonal/>
    </border>
    <border>
      <left style="medium">
        <color indexed="64"/>
      </left>
      <right/>
      <top style="hair">
        <color auto="1"/>
      </top>
      <bottom/>
      <diagonal/>
    </border>
    <border>
      <left/>
      <right style="medium">
        <color indexed="64"/>
      </right>
      <top/>
      <bottom style="hair">
        <color auto="1"/>
      </bottom>
      <diagonal/>
    </border>
    <border>
      <left/>
      <right style="thin">
        <color auto="1"/>
      </right>
      <top style="hair">
        <color auto="1"/>
      </top>
      <bottom style="medium">
        <color indexed="64"/>
      </bottom>
      <diagonal/>
    </border>
    <border>
      <left style="thin">
        <color auto="1"/>
      </left>
      <right/>
      <top style="hair">
        <color auto="1"/>
      </top>
      <bottom style="medium">
        <color indexed="64"/>
      </bottom>
      <diagonal/>
    </border>
    <border>
      <left/>
      <right/>
      <top style="hair">
        <color auto="1"/>
      </top>
      <bottom style="medium">
        <color indexed="64"/>
      </bottom>
      <diagonal/>
    </border>
    <border>
      <left/>
      <right style="medium">
        <color indexed="64"/>
      </right>
      <top style="hair">
        <color auto="1"/>
      </top>
      <bottom style="medium">
        <color indexed="64"/>
      </bottom>
      <diagonal/>
    </border>
    <border>
      <left style="medium">
        <color indexed="64"/>
      </left>
      <right style="thin">
        <color auto="1"/>
      </right>
      <top style="thin">
        <color auto="1"/>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top style="medium">
        <color indexed="64"/>
      </top>
      <bottom style="thin">
        <color indexed="64"/>
      </bottom>
      <diagonal/>
    </border>
    <border>
      <left style="thin">
        <color auto="1"/>
      </left>
      <right style="hair">
        <color auto="1"/>
      </right>
      <top style="thin">
        <color auto="1"/>
      </top>
      <bottom/>
      <diagonal/>
    </border>
    <border>
      <left style="medium">
        <color indexed="64"/>
      </left>
      <right/>
      <top style="medium">
        <color indexed="64"/>
      </top>
      <bottom style="thin">
        <color indexed="64"/>
      </bottom>
      <diagonal/>
    </border>
    <border>
      <left style="hair">
        <color auto="1"/>
      </left>
      <right style="medium">
        <color auto="1"/>
      </right>
      <top style="medium">
        <color indexed="64"/>
      </top>
      <bottom/>
      <diagonal/>
    </border>
    <border>
      <left style="medium">
        <color indexed="64"/>
      </left>
      <right/>
      <top style="hair">
        <color auto="1"/>
      </top>
      <bottom style="medium">
        <color indexed="64"/>
      </bottom>
      <diagonal/>
    </border>
    <border>
      <left style="thin">
        <color auto="1"/>
      </left>
      <right style="thin">
        <color auto="1"/>
      </right>
      <top style="thin">
        <color auto="1"/>
      </top>
      <bottom/>
      <diagonal/>
    </border>
    <border>
      <left style="thin">
        <color auto="1"/>
      </left>
      <right style="medium">
        <color auto="1"/>
      </right>
      <top style="medium">
        <color indexed="64"/>
      </top>
      <bottom style="thin">
        <color auto="1"/>
      </bottom>
      <diagonal/>
    </border>
    <border>
      <left style="medium">
        <color indexed="64"/>
      </left>
      <right style="thin">
        <color auto="1"/>
      </right>
      <top style="thin">
        <color auto="1"/>
      </top>
      <bottom style="hair">
        <color auto="1"/>
      </bottom>
      <diagonal/>
    </border>
    <border>
      <left style="medium">
        <color indexed="64"/>
      </left>
      <right style="thin">
        <color auto="1"/>
      </right>
      <top/>
      <bottom style="hair">
        <color auto="1"/>
      </bottom>
      <diagonal/>
    </border>
    <border>
      <left style="medium">
        <color indexed="64"/>
      </left>
      <right style="thin">
        <color auto="1"/>
      </right>
      <top style="hair">
        <color auto="1"/>
      </top>
      <bottom style="thin">
        <color auto="1"/>
      </bottom>
      <diagonal/>
    </border>
    <border>
      <left style="hair">
        <color auto="1"/>
      </left>
      <right/>
      <top style="thin">
        <color auto="1"/>
      </top>
      <bottom/>
      <diagonal/>
    </border>
    <border>
      <left style="thin">
        <color auto="1"/>
      </left>
      <right style="hair">
        <color auto="1"/>
      </right>
      <top style="medium">
        <color indexed="64"/>
      </top>
      <bottom/>
      <diagonal/>
    </border>
    <border>
      <left/>
      <right style="medium">
        <color indexed="64"/>
      </right>
      <top style="hair">
        <color auto="1"/>
      </top>
      <bottom/>
      <diagonal/>
    </border>
    <border>
      <left style="medium">
        <color indexed="64"/>
      </left>
      <right style="thin">
        <color auto="1"/>
      </right>
      <top style="hair">
        <color auto="1"/>
      </top>
      <bottom style="medium">
        <color indexed="64"/>
      </bottom>
      <diagonal/>
    </border>
  </borders>
  <cellStyleXfs count="941">
    <xf numFmtId="0" fontId="0" fillId="0" borderId="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7" fillId="0" borderId="0" applyNumberFormat="0" applyFill="0" applyBorder="0" applyAlignment="0" applyProtection="0">
      <alignment vertical="top"/>
      <protection locked="0"/>
    </xf>
    <xf numFmtId="0" fontId="8" fillId="0" borderId="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9" fontId="1" fillId="0" borderId="0" applyFon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43" fontId="1" fillId="0" borderId="0" applyFont="0" applyFill="0" applyBorder="0" applyAlignment="0" applyProtection="0"/>
    <xf numFmtId="0" fontId="1" fillId="6" borderId="0" applyNumberFormat="0" applyBorder="0" applyAlignment="0" applyProtection="0"/>
    <xf numFmtId="9" fontId="1" fillId="0" borderId="0" applyFont="0" applyFill="0" applyBorder="0" applyAlignment="0" applyProtection="0"/>
    <xf numFmtId="0" fontId="1" fillId="0" borderId="0"/>
    <xf numFmtId="0" fontId="1" fillId="0" borderId="0"/>
  </cellStyleXfs>
  <cellXfs count="301">
    <xf numFmtId="0" fontId="0" fillId="0" borderId="0" xfId="0"/>
    <xf numFmtId="0" fontId="5" fillId="4" borderId="0" xfId="0" applyFont="1" applyFill="1" applyAlignment="1">
      <alignment vertical="top" wrapText="1"/>
    </xf>
    <xf numFmtId="0" fontId="6" fillId="4" borderId="0" xfId="0" applyFont="1" applyFill="1"/>
    <xf numFmtId="0" fontId="9" fillId="4" borderId="0" xfId="0" applyFont="1" applyFill="1" applyAlignment="1">
      <alignment wrapText="1"/>
    </xf>
    <xf numFmtId="0" fontId="10" fillId="0" borderId="0" xfId="0" applyFont="1" applyAlignment="1">
      <alignment vertical="center" wrapText="1"/>
    </xf>
    <xf numFmtId="0" fontId="11" fillId="4" borderId="0" xfId="0" applyFont="1" applyFill="1" applyAlignment="1">
      <alignment wrapText="1"/>
    </xf>
    <xf numFmtId="0" fontId="6" fillId="0" borderId="0" xfId="0" applyFont="1"/>
    <xf numFmtId="0" fontId="13" fillId="2" borderId="26" xfId="0" applyFont="1" applyFill="1" applyBorder="1" applyAlignment="1">
      <alignment horizontal="center" wrapText="1"/>
    </xf>
    <xf numFmtId="0" fontId="17" fillId="0" borderId="0" xfId="0" applyFont="1"/>
    <xf numFmtId="3" fontId="14" fillId="0" borderId="13" xfId="0" applyNumberFormat="1" applyFont="1" applyBorder="1" applyAlignment="1">
      <alignment horizontal="center" vertical="top"/>
    </xf>
    <xf numFmtId="3" fontId="13" fillId="2" borderId="13" xfId="0" applyNumberFormat="1" applyFont="1" applyFill="1" applyBorder="1" applyAlignment="1">
      <alignment horizontal="center" vertical="top"/>
    </xf>
    <xf numFmtId="9" fontId="18" fillId="2" borderId="14" xfId="0" applyNumberFormat="1" applyFont="1" applyFill="1" applyBorder="1" applyAlignment="1">
      <alignment horizontal="center" vertical="top"/>
    </xf>
    <xf numFmtId="3" fontId="13" fillId="0" borderId="12" xfId="0" applyNumberFormat="1" applyFont="1" applyBorder="1" applyAlignment="1">
      <alignment horizontal="center" vertical="top"/>
    </xf>
    <xf numFmtId="9" fontId="18" fillId="0" borderId="37" xfId="0" applyNumberFormat="1" applyFont="1" applyBorder="1" applyAlignment="1">
      <alignment horizontal="center" vertical="top"/>
    </xf>
    <xf numFmtId="3" fontId="13" fillId="2" borderId="5" xfId="0" applyNumberFormat="1" applyFont="1" applyFill="1" applyBorder="1" applyAlignment="1">
      <alignment horizontal="center" vertical="top"/>
    </xf>
    <xf numFmtId="9" fontId="18" fillId="2" borderId="6" xfId="0" applyNumberFormat="1" applyFont="1" applyFill="1" applyBorder="1" applyAlignment="1">
      <alignment horizontal="center" vertical="top"/>
    </xf>
    <xf numFmtId="3" fontId="13" fillId="0" borderId="4" xfId="0" applyNumberFormat="1" applyFont="1" applyBorder="1" applyAlignment="1">
      <alignment horizontal="center" vertical="top"/>
    </xf>
    <xf numFmtId="9" fontId="18" fillId="0" borderId="39" xfId="0" applyNumberFormat="1" applyFont="1" applyBorder="1" applyAlignment="1">
      <alignment horizontal="center" vertical="top"/>
    </xf>
    <xf numFmtId="3" fontId="13" fillId="2" borderId="16" xfId="0" applyNumberFormat="1" applyFont="1" applyFill="1" applyBorder="1" applyAlignment="1">
      <alignment horizontal="center" vertical="top"/>
    </xf>
    <xf numFmtId="9" fontId="18" fillId="2" borderId="17" xfId="0" applyNumberFormat="1" applyFont="1" applyFill="1" applyBorder="1" applyAlignment="1">
      <alignment horizontal="center" vertical="top"/>
    </xf>
    <xf numFmtId="3" fontId="13" fillId="0" borderId="15" xfId="0" applyNumberFormat="1" applyFont="1" applyBorder="1" applyAlignment="1">
      <alignment horizontal="center" vertical="top"/>
    </xf>
    <xf numFmtId="9" fontId="18" fillId="0" borderId="41" xfId="0" applyNumberFormat="1" applyFont="1" applyBorder="1" applyAlignment="1">
      <alignment horizontal="center" vertical="top"/>
    </xf>
    <xf numFmtId="3" fontId="14" fillId="0" borderId="23" xfId="0" applyNumberFormat="1" applyFont="1" applyBorder="1" applyAlignment="1">
      <alignment horizontal="center" vertical="top"/>
    </xf>
    <xf numFmtId="0" fontId="16" fillId="3" borderId="8" xfId="0" applyFont="1" applyFill="1" applyBorder="1" applyAlignment="1">
      <alignment vertical="top" wrapText="1"/>
    </xf>
    <xf numFmtId="0" fontId="16" fillId="3" borderId="21" xfId="0" applyFont="1" applyFill="1" applyBorder="1" applyAlignment="1">
      <alignment vertical="top" wrapText="1"/>
    </xf>
    <xf numFmtId="0" fontId="13" fillId="2" borderId="11" xfId="0" applyFont="1" applyFill="1" applyBorder="1" applyAlignment="1">
      <alignment horizontal="center" wrapText="1"/>
    </xf>
    <xf numFmtId="0" fontId="6" fillId="0" borderId="0" xfId="0" applyFont="1" applyAlignment="1">
      <alignment horizontal="left"/>
    </xf>
    <xf numFmtId="0" fontId="11" fillId="0" borderId="0" xfId="0" applyFont="1" applyFill="1" applyAlignment="1">
      <alignment horizontal="left"/>
    </xf>
    <xf numFmtId="0" fontId="23" fillId="0" borderId="0" xfId="0" applyFont="1" applyAlignment="1">
      <alignment vertical="center" wrapText="1"/>
    </xf>
    <xf numFmtId="0" fontId="24" fillId="0" borderId="0" xfId="0" applyFont="1" applyAlignment="1">
      <alignment horizontal="left"/>
    </xf>
    <xf numFmtId="0" fontId="11" fillId="0" borderId="0" xfId="0" quotePrefix="1" applyFont="1" applyAlignment="1"/>
    <xf numFmtId="0" fontId="15" fillId="4" borderId="0" xfId="899" applyFont="1" applyFill="1" applyAlignment="1"/>
    <xf numFmtId="0" fontId="26" fillId="0" borderId="22" xfId="0" applyFont="1" applyBorder="1" applyAlignment="1">
      <alignment horizontal="center" vertical="top"/>
    </xf>
    <xf numFmtId="0" fontId="27" fillId="0" borderId="0" xfId="0" applyFont="1" applyBorder="1" applyAlignment="1">
      <alignment horizontal="center" wrapText="1"/>
    </xf>
    <xf numFmtId="9" fontId="26" fillId="0" borderId="0" xfId="927" applyFont="1" applyBorder="1" applyAlignment="1">
      <alignment horizontal="center" vertical="top" wrapText="1"/>
    </xf>
    <xf numFmtId="9" fontId="26" fillId="0" borderId="0" xfId="0" applyNumberFormat="1" applyFont="1" applyBorder="1" applyAlignment="1">
      <alignment horizontal="center" vertical="top" wrapText="1"/>
    </xf>
    <xf numFmtId="0" fontId="20" fillId="0" borderId="0" xfId="0" applyFont="1" applyFill="1" applyBorder="1" applyAlignment="1">
      <alignment wrapText="1"/>
    </xf>
    <xf numFmtId="0" fontId="26" fillId="0" borderId="54" xfId="0" applyFont="1" applyBorder="1"/>
    <xf numFmtId="0" fontId="26" fillId="0" borderId="54" xfId="0" applyFont="1" applyBorder="1" applyAlignment="1">
      <alignment vertical="top"/>
    </xf>
    <xf numFmtId="0" fontId="26" fillId="0" borderId="59" xfId="0" applyFont="1" applyBorder="1" applyAlignment="1">
      <alignment vertical="top"/>
    </xf>
    <xf numFmtId="0" fontId="26" fillId="0" borderId="60" xfId="0" applyFont="1" applyBorder="1" applyAlignment="1">
      <alignment horizontal="center" vertical="top"/>
    </xf>
    <xf numFmtId="9" fontId="29" fillId="0" borderId="58" xfId="938" applyFont="1" applyBorder="1" applyAlignment="1">
      <alignment horizontal="center" vertical="top"/>
    </xf>
    <xf numFmtId="9" fontId="29" fillId="0" borderId="58" xfId="0" applyNumberFormat="1" applyFont="1" applyBorder="1" applyAlignment="1">
      <alignment horizontal="center" vertical="top"/>
    </xf>
    <xf numFmtId="9" fontId="29" fillId="0" borderId="61" xfId="938" applyFont="1" applyBorder="1" applyAlignment="1">
      <alignment horizontal="center" vertical="top"/>
    </xf>
    <xf numFmtId="0" fontId="31" fillId="0" borderId="0" xfId="0" applyFont="1"/>
    <xf numFmtId="0" fontId="11" fillId="4" borderId="0" xfId="0" applyFont="1" applyFill="1" applyAlignment="1">
      <alignment horizontal="left" wrapText="1"/>
    </xf>
    <xf numFmtId="0" fontId="11" fillId="4" borderId="0" xfId="0" applyFont="1" applyFill="1" applyAlignment="1">
      <alignment horizontal="right"/>
    </xf>
    <xf numFmtId="0" fontId="15" fillId="4" borderId="0" xfId="899" applyFont="1" applyFill="1" applyAlignment="1">
      <alignment horizontal="right"/>
    </xf>
    <xf numFmtId="3" fontId="14" fillId="0" borderId="16" xfId="0" applyNumberFormat="1" applyFont="1" applyBorder="1" applyAlignment="1">
      <alignment horizontal="center" vertical="top"/>
    </xf>
    <xf numFmtId="0" fontId="14" fillId="0" borderId="0" xfId="0" applyFont="1" applyFill="1" applyAlignment="1">
      <alignment wrapText="1"/>
    </xf>
    <xf numFmtId="0" fontId="0" fillId="0" borderId="0" xfId="0" applyAlignment="1">
      <alignment horizontal="left" vertical="top" wrapText="1"/>
    </xf>
    <xf numFmtId="0" fontId="32" fillId="0" borderId="0" xfId="0" applyFont="1"/>
    <xf numFmtId="0" fontId="33" fillId="0" borderId="0" xfId="0" applyFont="1"/>
    <xf numFmtId="0" fontId="37" fillId="0" borderId="0" xfId="0" applyFont="1"/>
    <xf numFmtId="0" fontId="34" fillId="0" borderId="0" xfId="0" applyFont="1" applyAlignment="1">
      <alignment horizontal="center" vertical="center" wrapText="1"/>
    </xf>
    <xf numFmtId="0" fontId="6" fillId="0" borderId="0" xfId="0" applyFont="1" applyAlignment="1">
      <alignment horizontal="left" vertical="top" indent="4"/>
    </xf>
    <xf numFmtId="0" fontId="6" fillId="0" borderId="0" xfId="0" applyFont="1" applyAlignment="1">
      <alignment horizontal="left" vertical="top" indent="3"/>
    </xf>
    <xf numFmtId="0" fontId="39" fillId="0" borderId="0" xfId="0" applyFont="1" applyAlignment="1">
      <alignment horizontal="center" wrapText="1"/>
    </xf>
    <xf numFmtId="0" fontId="9" fillId="0" borderId="0" xfId="0" applyFont="1" applyAlignment="1">
      <alignment horizontal="center" wrapText="1"/>
    </xf>
    <xf numFmtId="0" fontId="9" fillId="2" borderId="1" xfId="0" applyFont="1" applyFill="1" applyBorder="1" applyAlignment="1">
      <alignment horizontal="center" wrapText="1"/>
    </xf>
    <xf numFmtId="0" fontId="9" fillId="2" borderId="2" xfId="0" applyFont="1" applyFill="1" applyBorder="1" applyAlignment="1">
      <alignment horizontal="center" wrapText="1"/>
    </xf>
    <xf numFmtId="0" fontId="14" fillId="2" borderId="3" xfId="0" applyFont="1" applyFill="1" applyBorder="1" applyAlignment="1">
      <alignment horizontal="center" wrapText="1"/>
    </xf>
    <xf numFmtId="0" fontId="9" fillId="0" borderId="1" xfId="0" applyFont="1" applyBorder="1" applyAlignment="1">
      <alignment horizontal="center" wrapText="1"/>
    </xf>
    <xf numFmtId="0" fontId="14" fillId="2" borderId="9" xfId="0" applyFont="1" applyFill="1" applyBorder="1" applyAlignment="1">
      <alignment horizontal="center" wrapText="1"/>
    </xf>
    <xf numFmtId="0" fontId="13" fillId="0" borderId="7" xfId="0" applyFont="1" applyBorder="1" applyAlignment="1">
      <alignment horizontal="center" wrapText="1"/>
    </xf>
    <xf numFmtId="0" fontId="16" fillId="3" borderId="33" xfId="0" applyFont="1" applyFill="1" applyBorder="1" applyAlignment="1">
      <alignment vertical="top"/>
    </xf>
    <xf numFmtId="0" fontId="14" fillId="0" borderId="44" xfId="0" applyFont="1" applyBorder="1" applyAlignment="1">
      <alignment horizontal="left" vertical="top"/>
    </xf>
    <xf numFmtId="2" fontId="14" fillId="2" borderId="20" xfId="0" applyNumberFormat="1" applyFont="1" applyFill="1" applyBorder="1" applyAlignment="1">
      <alignment horizontal="center" vertical="top"/>
    </xf>
    <xf numFmtId="3" fontId="14" fillId="0" borderId="18" xfId="936" applyNumberFormat="1" applyFont="1" applyFill="1" applyBorder="1" applyAlignment="1">
      <alignment horizontal="center" vertical="top"/>
    </xf>
    <xf numFmtId="0" fontId="16" fillId="3" borderId="34" xfId="0" applyFont="1" applyFill="1" applyBorder="1" applyAlignment="1">
      <alignment vertical="top"/>
    </xf>
    <xf numFmtId="2" fontId="14" fillId="2" borderId="12" xfId="0" quotePrefix="1" applyNumberFormat="1" applyFont="1" applyFill="1" applyBorder="1" applyAlignment="1">
      <alignment horizontal="center" vertical="top"/>
    </xf>
    <xf numFmtId="2" fontId="14" fillId="2" borderId="25" xfId="0" quotePrefix="1" applyNumberFormat="1" applyFont="1" applyFill="1" applyBorder="1" applyAlignment="1">
      <alignment horizontal="center" vertical="top"/>
    </xf>
    <xf numFmtId="2" fontId="14" fillId="2" borderId="15" xfId="0" applyNumberFormat="1" applyFont="1" applyFill="1" applyBorder="1" applyAlignment="1">
      <alignment horizontal="center" vertical="top"/>
    </xf>
    <xf numFmtId="0" fontId="0" fillId="0" borderId="0" xfId="0" applyAlignment="1">
      <alignment vertical="top" wrapText="1"/>
    </xf>
    <xf numFmtId="0" fontId="10" fillId="4" borderId="0" xfId="0" applyFont="1" applyFill="1"/>
    <xf numFmtId="3" fontId="13" fillId="8" borderId="23" xfId="0" applyNumberFormat="1" applyFont="1" applyFill="1" applyBorder="1" applyAlignment="1">
      <alignment horizontal="center" vertical="top"/>
    </xf>
    <xf numFmtId="3" fontId="13" fillId="8" borderId="5" xfId="0" applyNumberFormat="1" applyFont="1" applyFill="1" applyBorder="1" applyAlignment="1">
      <alignment horizontal="center" vertical="top"/>
    </xf>
    <xf numFmtId="3" fontId="13" fillId="8" borderId="18" xfId="0" applyNumberFormat="1" applyFont="1" applyFill="1" applyBorder="1" applyAlignment="1">
      <alignment horizontal="center" vertical="top"/>
    </xf>
    <xf numFmtId="0" fontId="0" fillId="4" borderId="0" xfId="0" applyFill="1"/>
    <xf numFmtId="0" fontId="12" fillId="0" borderId="0" xfId="0" quotePrefix="1" applyFont="1" applyAlignment="1">
      <alignment vertical="top" wrapText="1"/>
    </xf>
    <xf numFmtId="0" fontId="17" fillId="0" borderId="0" xfId="0" applyFont="1" applyAlignment="1">
      <alignment horizontal="center"/>
    </xf>
    <xf numFmtId="0" fontId="18" fillId="2" borderId="10" xfId="0" applyFont="1" applyFill="1" applyBorder="1" applyAlignment="1">
      <alignment horizontal="center" wrapText="1"/>
    </xf>
    <xf numFmtId="0" fontId="13" fillId="0" borderId="2" xfId="0" applyFont="1" applyBorder="1" applyAlignment="1">
      <alignment horizontal="center" wrapText="1"/>
    </xf>
    <xf numFmtId="0" fontId="18" fillId="0" borderId="45" xfId="0" applyFont="1" applyBorder="1" applyAlignment="1">
      <alignment horizontal="center" wrapText="1"/>
    </xf>
    <xf numFmtId="0" fontId="13" fillId="0" borderId="12" xfId="0" applyFont="1" applyBorder="1" applyAlignment="1">
      <alignment vertical="top" wrapText="1"/>
    </xf>
    <xf numFmtId="0" fontId="44" fillId="0" borderId="0" xfId="0" applyFont="1" applyAlignment="1">
      <alignment horizontal="left" indent="1"/>
    </xf>
    <xf numFmtId="0" fontId="13" fillId="0" borderId="4" xfId="0" applyFont="1" applyBorder="1" applyAlignment="1">
      <alignment vertical="top"/>
    </xf>
    <xf numFmtId="0" fontId="9" fillId="0" borderId="15" xfId="0" applyFont="1" applyBorder="1" applyAlignment="1">
      <alignment vertical="top"/>
    </xf>
    <xf numFmtId="3" fontId="13" fillId="2" borderId="23" xfId="0" applyNumberFormat="1" applyFont="1" applyFill="1" applyBorder="1" applyAlignment="1">
      <alignment horizontal="center" vertical="top"/>
    </xf>
    <xf numFmtId="9" fontId="18" fillId="2" borderId="24" xfId="0" applyNumberFormat="1" applyFont="1" applyFill="1" applyBorder="1" applyAlignment="1">
      <alignment horizontal="center" vertical="top"/>
    </xf>
    <xf numFmtId="3" fontId="13" fillId="0" borderId="25" xfId="0" applyNumberFormat="1" applyFont="1" applyBorder="1" applyAlignment="1">
      <alignment horizontal="center" vertical="top"/>
    </xf>
    <xf numFmtId="9" fontId="18" fillId="0" borderId="49" xfId="0" applyNumberFormat="1" applyFont="1" applyBorder="1" applyAlignment="1">
      <alignment horizontal="center" vertical="top"/>
    </xf>
    <xf numFmtId="0" fontId="9" fillId="0" borderId="52" xfId="0" applyFont="1" applyBorder="1" applyAlignment="1">
      <alignment vertical="top"/>
    </xf>
    <xf numFmtId="3" fontId="13" fillId="2" borderId="51" xfId="0" applyNumberFormat="1" applyFont="1" applyFill="1" applyBorder="1" applyAlignment="1">
      <alignment horizontal="center" vertical="top"/>
    </xf>
    <xf numFmtId="9" fontId="18" fillId="2" borderId="50" xfId="0" applyNumberFormat="1" applyFont="1" applyFill="1" applyBorder="1" applyAlignment="1">
      <alignment horizontal="center" vertical="top"/>
    </xf>
    <xf numFmtId="3" fontId="13" fillId="0" borderId="52" xfId="0" applyNumberFormat="1" applyFont="1" applyBorder="1" applyAlignment="1">
      <alignment horizontal="center" vertical="top"/>
    </xf>
    <xf numFmtId="9" fontId="18" fillId="0" borderId="53" xfId="0" applyNumberFormat="1" applyFont="1" applyBorder="1" applyAlignment="1">
      <alignment horizontal="center" vertical="top"/>
    </xf>
    <xf numFmtId="0" fontId="6" fillId="4" borderId="0" xfId="0" applyFont="1" applyFill="1" applyAlignment="1">
      <alignment horizontal="left" vertical="top" wrapText="1"/>
    </xf>
    <xf numFmtId="0" fontId="6" fillId="0" borderId="0" xfId="0" applyFont="1" applyFill="1" applyBorder="1"/>
    <xf numFmtId="0" fontId="11" fillId="0" borderId="0" xfId="0" applyFont="1" applyFill="1" applyBorder="1"/>
    <xf numFmtId="0" fontId="12" fillId="0" borderId="0" xfId="0" applyFont="1" applyFill="1" applyBorder="1" applyAlignment="1">
      <alignment vertical="top" wrapText="1"/>
    </xf>
    <xf numFmtId="0" fontId="16" fillId="0" borderId="0" xfId="0" applyFont="1" applyFill="1" applyBorder="1" applyAlignment="1">
      <alignment vertical="top" wrapText="1"/>
    </xf>
    <xf numFmtId="0" fontId="6" fillId="0" borderId="0" xfId="0" applyFont="1" applyAlignment="1">
      <alignment vertical="top"/>
    </xf>
    <xf numFmtId="0" fontId="14" fillId="2" borderId="5" xfId="0" applyFont="1" applyFill="1" applyBorder="1" applyAlignment="1">
      <alignment horizontal="center" vertical="top" wrapText="1"/>
    </xf>
    <xf numFmtId="9" fontId="19" fillId="2" borderId="6" xfId="0" applyNumberFormat="1" applyFont="1" applyFill="1" applyBorder="1" applyAlignment="1">
      <alignment horizontal="center" vertical="top" wrapText="1"/>
    </xf>
    <xf numFmtId="3" fontId="14" fillId="0" borderId="4" xfId="0" applyNumberFormat="1" applyFont="1" applyBorder="1" applyAlignment="1">
      <alignment horizontal="center" vertical="top" wrapText="1"/>
    </xf>
    <xf numFmtId="9" fontId="19" fillId="0" borderId="39" xfId="0" applyNumberFormat="1" applyFont="1" applyBorder="1" applyAlignment="1">
      <alignment horizontal="center" vertical="top" wrapText="1"/>
    </xf>
    <xf numFmtId="0" fontId="17" fillId="0" borderId="0" xfId="0" applyFont="1" applyFill="1"/>
    <xf numFmtId="0" fontId="9" fillId="0" borderId="0" xfId="0" applyFont="1" applyFill="1" applyBorder="1" applyAlignment="1">
      <alignment vertical="top"/>
    </xf>
    <xf numFmtId="3" fontId="13" fillId="0" borderId="0" xfId="0" applyNumberFormat="1" applyFont="1" applyFill="1" applyBorder="1" applyAlignment="1">
      <alignment horizontal="center" vertical="top"/>
    </xf>
    <xf numFmtId="9" fontId="18" fillId="0" borderId="0" xfId="0" applyNumberFormat="1" applyFont="1" applyFill="1" applyBorder="1" applyAlignment="1">
      <alignment horizontal="center" vertical="top"/>
    </xf>
    <xf numFmtId="0" fontId="13" fillId="0" borderId="25" xfId="0" applyFont="1" applyBorder="1" applyAlignment="1">
      <alignment vertical="top" wrapText="1"/>
    </xf>
    <xf numFmtId="3" fontId="13" fillId="8" borderId="51" xfId="0" applyNumberFormat="1" applyFont="1" applyFill="1" applyBorder="1" applyAlignment="1">
      <alignment horizontal="center" vertical="top"/>
    </xf>
    <xf numFmtId="0" fontId="6" fillId="0" borderId="0" xfId="0" applyFont="1" applyFill="1"/>
    <xf numFmtId="0" fontId="13" fillId="0" borderId="42" xfId="0" applyFont="1" applyBorder="1" applyAlignment="1">
      <alignment vertical="top"/>
    </xf>
    <xf numFmtId="0" fontId="13" fillId="0" borderId="24" xfId="0" applyFont="1" applyBorder="1" applyAlignment="1">
      <alignment vertical="top"/>
    </xf>
    <xf numFmtId="0" fontId="14" fillId="0" borderId="0" xfId="0" applyFont="1" applyFill="1" applyAlignment="1">
      <alignment wrapText="1"/>
    </xf>
    <xf numFmtId="0" fontId="48" fillId="4" borderId="0" xfId="0" applyFont="1" applyFill="1"/>
    <xf numFmtId="0" fontId="48" fillId="0" borderId="0" xfId="0" applyFont="1"/>
    <xf numFmtId="0" fontId="22" fillId="4" borderId="0" xfId="899" applyFont="1" applyFill="1" applyAlignment="1"/>
    <xf numFmtId="0" fontId="44" fillId="0" borderId="0" xfId="0" applyFont="1"/>
    <xf numFmtId="0" fontId="6" fillId="4" borderId="0" xfId="0" applyFont="1" applyFill="1" applyAlignment="1">
      <alignment horizontal="left" vertical="top" wrapText="1"/>
    </xf>
    <xf numFmtId="0" fontId="11" fillId="0" borderId="0" xfId="0" quotePrefix="1" applyFont="1" applyAlignment="1">
      <alignment vertical="top" wrapText="1"/>
    </xf>
    <xf numFmtId="0" fontId="21" fillId="0" borderId="0" xfId="0" applyFont="1" applyBorder="1" applyAlignment="1">
      <alignment horizontal="left" vertical="top"/>
    </xf>
    <xf numFmtId="0" fontId="23" fillId="0" borderId="0" xfId="0" applyFont="1" applyBorder="1" applyAlignment="1">
      <alignment horizontal="center" vertical="top" wrapText="1"/>
    </xf>
    <xf numFmtId="0" fontId="50" fillId="0" borderId="0" xfId="0" applyFont="1"/>
    <xf numFmtId="0" fontId="0" fillId="0" borderId="22" xfId="0" applyBorder="1"/>
    <xf numFmtId="9" fontId="0" fillId="0" borderId="22" xfId="0" applyNumberFormat="1" applyBorder="1"/>
    <xf numFmtId="0" fontId="0" fillId="0" borderId="67" xfId="0" applyBorder="1"/>
    <xf numFmtId="0" fontId="0" fillId="0" borderId="22" xfId="0" quotePrefix="1" applyBorder="1"/>
    <xf numFmtId="0" fontId="51" fillId="0" borderId="0" xfId="0" applyFont="1" applyAlignment="1">
      <alignment horizontal="center" vertical="top"/>
    </xf>
    <xf numFmtId="2" fontId="52" fillId="2" borderId="20" xfId="0" applyNumberFormat="1" applyFont="1" applyFill="1" applyBorder="1" applyAlignment="1">
      <alignment horizontal="center" vertical="top"/>
    </xf>
    <xf numFmtId="2" fontId="52" fillId="2" borderId="12" xfId="0" applyNumberFormat="1" applyFont="1" applyFill="1" applyBorder="1" applyAlignment="1">
      <alignment horizontal="center" vertical="top"/>
    </xf>
    <xf numFmtId="2" fontId="52" fillId="2" borderId="25" xfId="0" applyNumberFormat="1" applyFont="1" applyFill="1" applyBorder="1" applyAlignment="1">
      <alignment horizontal="center" vertical="top"/>
    </xf>
    <xf numFmtId="2" fontId="52" fillId="2" borderId="15" xfId="0" applyNumberFormat="1" applyFont="1" applyFill="1" applyBorder="1" applyAlignment="1">
      <alignment horizontal="center" vertical="top"/>
    </xf>
    <xf numFmtId="0" fontId="27" fillId="0" borderId="11" xfId="0" applyFont="1" applyBorder="1" applyAlignment="1">
      <alignment horizontal="center" wrapText="1"/>
    </xf>
    <xf numFmtId="0" fontId="27" fillId="0" borderId="68" xfId="0" applyFont="1" applyBorder="1" applyAlignment="1">
      <alignment horizontal="center" wrapText="1"/>
    </xf>
    <xf numFmtId="0" fontId="54" fillId="0" borderId="0" xfId="0" applyFont="1"/>
    <xf numFmtId="0" fontId="55" fillId="0" borderId="0" xfId="0" applyFont="1"/>
    <xf numFmtId="9" fontId="23" fillId="0" borderId="0" xfId="0" applyNumberFormat="1" applyFont="1" applyBorder="1" applyAlignment="1">
      <alignment horizontal="center" vertical="top" wrapText="1"/>
    </xf>
    <xf numFmtId="0" fontId="18" fillId="0" borderId="47" xfId="0" applyFont="1" applyFill="1" applyBorder="1" applyAlignment="1">
      <alignment horizontal="center" wrapText="1"/>
    </xf>
    <xf numFmtId="9" fontId="18" fillId="0" borderId="49" xfId="0" applyNumberFormat="1" applyFont="1" applyFill="1" applyBorder="1" applyAlignment="1">
      <alignment horizontal="center" vertical="top"/>
    </xf>
    <xf numFmtId="9" fontId="18" fillId="0" borderId="39" xfId="0" applyNumberFormat="1" applyFont="1" applyFill="1" applyBorder="1" applyAlignment="1">
      <alignment horizontal="center" vertical="top"/>
    </xf>
    <xf numFmtId="9" fontId="18" fillId="0" borderId="41" xfId="0" applyNumberFormat="1" applyFont="1" applyFill="1" applyBorder="1" applyAlignment="1">
      <alignment horizontal="center" vertical="top"/>
    </xf>
    <xf numFmtId="9" fontId="18" fillId="0" borderId="53" xfId="0" applyNumberFormat="1" applyFont="1" applyFill="1" applyBorder="1" applyAlignment="1">
      <alignment horizontal="center" vertical="top"/>
    </xf>
    <xf numFmtId="0" fontId="17" fillId="0" borderId="28" xfId="0" applyFont="1" applyBorder="1"/>
    <xf numFmtId="0" fontId="17" fillId="0" borderId="46" xfId="0" applyFont="1" applyBorder="1"/>
    <xf numFmtId="0" fontId="17" fillId="0" borderId="33" xfId="0" applyFont="1" applyBorder="1"/>
    <xf numFmtId="0" fontId="14" fillId="0" borderId="69" xfId="0" applyFont="1" applyBorder="1" applyAlignment="1">
      <alignment horizontal="right" vertical="top" wrapText="1"/>
    </xf>
    <xf numFmtId="0" fontId="14" fillId="0" borderId="70" xfId="0" applyFont="1" applyBorder="1" applyAlignment="1">
      <alignment horizontal="right" vertical="top"/>
    </xf>
    <xf numFmtId="0" fontId="41" fillId="0" borderId="70" xfId="0" applyFont="1" applyBorder="1" applyAlignment="1">
      <alignment horizontal="right" vertical="top"/>
    </xf>
    <xf numFmtId="0" fontId="14" fillId="0" borderId="69" xfId="0" applyFont="1" applyBorder="1" applyAlignment="1">
      <alignment horizontal="right" vertical="top"/>
    </xf>
    <xf numFmtId="0" fontId="14" fillId="0" borderId="71" xfId="0" applyFont="1" applyBorder="1" applyAlignment="1">
      <alignment horizontal="right" vertical="top"/>
    </xf>
    <xf numFmtId="0" fontId="18" fillId="2" borderId="0" xfId="0" applyFont="1" applyFill="1" applyBorder="1" applyAlignment="1">
      <alignment horizontal="center" wrapText="1"/>
    </xf>
    <xf numFmtId="0" fontId="13" fillId="0" borderId="7" xfId="0" applyFont="1" applyFill="1" applyBorder="1" applyAlignment="1">
      <alignment horizontal="center" wrapText="1"/>
    </xf>
    <xf numFmtId="9" fontId="18" fillId="8" borderId="25" xfId="0" applyNumberFormat="1" applyFont="1" applyFill="1" applyBorder="1" applyAlignment="1">
      <alignment horizontal="center" vertical="top"/>
    </xf>
    <xf numFmtId="9" fontId="18" fillId="8" borderId="4" xfId="0" applyNumberFormat="1" applyFont="1" applyFill="1" applyBorder="1" applyAlignment="1">
      <alignment horizontal="center" vertical="top"/>
    </xf>
    <xf numFmtId="9" fontId="18" fillId="8" borderId="20" xfId="0" applyNumberFormat="1" applyFont="1" applyFill="1" applyBorder="1" applyAlignment="1">
      <alignment horizontal="center" vertical="top"/>
    </xf>
    <xf numFmtId="3" fontId="13" fillId="0" borderId="13" xfId="0" applyNumberFormat="1" applyFont="1" applyFill="1" applyBorder="1" applyAlignment="1">
      <alignment horizontal="center" vertical="top"/>
    </xf>
    <xf numFmtId="3" fontId="13" fillId="0" borderId="23" xfId="0" applyNumberFormat="1" applyFont="1" applyFill="1" applyBorder="1" applyAlignment="1">
      <alignment horizontal="center" vertical="top"/>
    </xf>
    <xf numFmtId="3" fontId="13" fillId="0" borderId="5" xfId="0" applyNumberFormat="1" applyFont="1" applyFill="1" applyBorder="1" applyAlignment="1">
      <alignment horizontal="center" vertical="top"/>
    </xf>
    <xf numFmtId="3" fontId="13" fillId="0" borderId="16" xfId="0" applyNumberFormat="1" applyFont="1" applyFill="1" applyBorder="1" applyAlignment="1">
      <alignment horizontal="center" vertical="top"/>
    </xf>
    <xf numFmtId="9" fontId="18" fillId="8" borderId="52" xfId="0" applyNumberFormat="1" applyFont="1" applyFill="1" applyBorder="1" applyAlignment="1">
      <alignment horizontal="center" vertical="top"/>
    </xf>
    <xf numFmtId="3" fontId="13" fillId="0" borderId="51" xfId="0" applyNumberFormat="1" applyFont="1" applyFill="1" applyBorder="1" applyAlignment="1">
      <alignment horizontal="center" vertical="top"/>
    </xf>
    <xf numFmtId="0" fontId="13" fillId="2" borderId="8" xfId="0" applyFont="1" applyFill="1" applyBorder="1" applyAlignment="1">
      <alignment horizontal="center" wrapText="1"/>
    </xf>
    <xf numFmtId="0" fontId="39" fillId="0" borderId="0" xfId="0" applyFont="1" applyBorder="1" applyAlignment="1">
      <alignment horizontal="center" wrapText="1"/>
    </xf>
    <xf numFmtId="0" fontId="9" fillId="0" borderId="45" xfId="0" applyFont="1" applyBorder="1" applyAlignment="1">
      <alignment horizontal="center" wrapText="1"/>
    </xf>
    <xf numFmtId="0" fontId="13" fillId="0" borderId="47" xfId="0" applyFont="1" applyBorder="1" applyAlignment="1">
      <alignment horizontal="center" wrapText="1"/>
    </xf>
    <xf numFmtId="0" fontId="16" fillId="3" borderId="47" xfId="0" applyFont="1" applyFill="1" applyBorder="1" applyAlignment="1">
      <alignment vertical="top" wrapText="1"/>
    </xf>
    <xf numFmtId="2" fontId="14" fillId="0" borderId="74" xfId="0" applyNumberFormat="1" applyFont="1" applyBorder="1" applyAlignment="1">
      <alignment horizontal="center" vertical="top"/>
    </xf>
    <xf numFmtId="0" fontId="16" fillId="3" borderId="35" xfId="0" applyFont="1" applyFill="1" applyBorder="1" applyAlignment="1">
      <alignment vertical="top" wrapText="1"/>
    </xf>
    <xf numFmtId="2" fontId="14" fillId="0" borderId="37" xfId="0" applyNumberFormat="1" applyFont="1" applyBorder="1" applyAlignment="1">
      <alignment horizontal="center" vertical="top"/>
    </xf>
    <xf numFmtId="2" fontId="14" fillId="0" borderId="49" xfId="0" applyNumberFormat="1" applyFont="1" applyBorder="1" applyAlignment="1">
      <alignment horizontal="center" vertical="top"/>
    </xf>
    <xf numFmtId="2" fontId="14" fillId="0" borderId="41" xfId="0" applyNumberFormat="1" applyFont="1" applyBorder="1" applyAlignment="1">
      <alignment horizontal="center" vertical="top"/>
    </xf>
    <xf numFmtId="0" fontId="14" fillId="0" borderId="75" xfId="0" applyFont="1" applyBorder="1" applyAlignment="1">
      <alignment horizontal="right" vertical="top"/>
    </xf>
    <xf numFmtId="2" fontId="14" fillId="2" borderId="52" xfId="0" applyNumberFormat="1" applyFont="1" applyFill="1" applyBorder="1" applyAlignment="1">
      <alignment horizontal="center" vertical="top"/>
    </xf>
    <xf numFmtId="2" fontId="52" fillId="2" borderId="52" xfId="0" applyNumberFormat="1" applyFont="1" applyFill="1" applyBorder="1" applyAlignment="1">
      <alignment horizontal="center" vertical="top"/>
    </xf>
    <xf numFmtId="3" fontId="14" fillId="0" borderId="51" xfId="0" applyNumberFormat="1" applyFont="1" applyBorder="1" applyAlignment="1">
      <alignment horizontal="center" vertical="top"/>
    </xf>
    <xf numFmtId="2" fontId="14" fillId="0" borderId="53" xfId="0" applyNumberFormat="1" applyFont="1" applyBorder="1" applyAlignment="1">
      <alignment horizontal="center" vertical="top"/>
    </xf>
    <xf numFmtId="0" fontId="13" fillId="0" borderId="56" xfId="0" applyFont="1" applyFill="1" applyBorder="1" applyAlignment="1">
      <alignment horizontal="left" vertical="top" wrapText="1"/>
    </xf>
    <xf numFmtId="9" fontId="55" fillId="0" borderId="22" xfId="927" applyFont="1" applyBorder="1"/>
    <xf numFmtId="0" fontId="6" fillId="0" borderId="0" xfId="0" applyFont="1"/>
    <xf numFmtId="0" fontId="6" fillId="0" borderId="0" xfId="0" applyFont="1" applyAlignment="1">
      <alignment horizontal="left" vertical="top" wrapText="1"/>
    </xf>
    <xf numFmtId="0" fontId="5" fillId="5" borderId="0" xfId="0" applyFont="1" applyFill="1" applyAlignment="1">
      <alignment horizontal="left" vertical="top" wrapText="1"/>
    </xf>
    <xf numFmtId="0" fontId="5" fillId="0" borderId="0" xfId="0" applyFont="1" applyFill="1" applyBorder="1" applyAlignment="1">
      <alignment horizontal="left" vertical="top" wrapText="1"/>
    </xf>
    <xf numFmtId="0" fontId="3" fillId="0" borderId="0" xfId="899" applyFill="1" applyBorder="1" applyAlignment="1">
      <alignment horizontal="left"/>
    </xf>
    <xf numFmtId="0" fontId="14" fillId="4" borderId="0" xfId="0" applyFont="1" applyFill="1" applyAlignment="1">
      <alignment horizontal="left" wrapText="1"/>
    </xf>
    <xf numFmtId="0" fontId="42" fillId="0" borderId="0" xfId="0" quotePrefix="1" applyFont="1" applyAlignment="1">
      <alignment horizontal="center" vertical="center" wrapText="1"/>
    </xf>
    <xf numFmtId="0" fontId="13" fillId="4" borderId="0" xfId="0" applyFont="1" applyFill="1" applyAlignment="1">
      <alignment horizontal="left" vertical="top" wrapText="1"/>
    </xf>
    <xf numFmtId="0" fontId="11" fillId="4" borderId="0" xfId="0" applyFont="1" applyFill="1" applyAlignment="1">
      <alignment horizontal="left" wrapText="1"/>
    </xf>
    <xf numFmtId="0" fontId="11" fillId="4" borderId="0" xfId="0" applyFont="1" applyFill="1" applyAlignment="1">
      <alignment horizontal="right"/>
    </xf>
    <xf numFmtId="0" fontId="33" fillId="0" borderId="0" xfId="0" applyFont="1" applyAlignment="1">
      <alignment horizontal="left" vertical="top"/>
    </xf>
    <xf numFmtId="0" fontId="0" fillId="0" borderId="0" xfId="0" applyAlignment="1">
      <alignment horizontal="left" vertical="top" wrapText="1"/>
    </xf>
    <xf numFmtId="0" fontId="47" fillId="0" borderId="0" xfId="0" applyFont="1" applyAlignment="1">
      <alignment horizontal="left" vertical="top" wrapText="1"/>
    </xf>
    <xf numFmtId="0" fontId="0" fillId="0" borderId="0" xfId="0" applyAlignment="1">
      <alignment horizontal="center" wrapText="1"/>
    </xf>
    <xf numFmtId="0" fontId="35" fillId="0" borderId="0" xfId="0" applyFont="1" applyAlignment="1">
      <alignment horizontal="center"/>
    </xf>
    <xf numFmtId="0" fontId="17" fillId="0" borderId="0" xfId="0" applyFont="1" applyAlignment="1">
      <alignment horizontal="center"/>
    </xf>
    <xf numFmtId="0" fontId="0" fillId="0" borderId="0" xfId="0" applyAlignment="1">
      <alignment horizontal="center"/>
    </xf>
    <xf numFmtId="0" fontId="17" fillId="4" borderId="0" xfId="0" applyFont="1" applyFill="1" applyAlignment="1">
      <alignment vertical="top" wrapText="1"/>
    </xf>
    <xf numFmtId="0" fontId="6" fillId="0" borderId="0" xfId="0" applyFont="1" applyAlignment="1">
      <alignment horizontal="left" vertical="top" indent="4"/>
    </xf>
    <xf numFmtId="3" fontId="14" fillId="2" borderId="13" xfId="0" applyNumberFormat="1" applyFont="1" applyFill="1" applyBorder="1" applyAlignment="1">
      <alignment horizontal="center" vertical="top"/>
    </xf>
    <xf numFmtId="3" fontId="14" fillId="2" borderId="12" xfId="0" applyNumberFormat="1" applyFont="1" applyFill="1" applyBorder="1" applyAlignment="1">
      <alignment horizontal="center" vertical="top"/>
    </xf>
    <xf numFmtId="3" fontId="14" fillId="2" borderId="5" xfId="0" applyNumberFormat="1" applyFont="1" applyFill="1" applyBorder="1" applyAlignment="1">
      <alignment horizontal="center" vertical="top"/>
    </xf>
    <xf numFmtId="3" fontId="14" fillId="2" borderId="4" xfId="0" applyNumberFormat="1" applyFont="1" applyFill="1" applyBorder="1" applyAlignment="1">
      <alignment horizontal="center" vertical="top"/>
    </xf>
    <xf numFmtId="3" fontId="14" fillId="2" borderId="16" xfId="0" applyNumberFormat="1" applyFont="1" applyFill="1" applyBorder="1" applyAlignment="1">
      <alignment horizontal="center" vertical="top"/>
    </xf>
    <xf numFmtId="3" fontId="14" fillId="2" borderId="15" xfId="0" applyNumberFormat="1" applyFont="1" applyFill="1" applyBorder="1" applyAlignment="1">
      <alignment horizontal="center" vertical="top"/>
    </xf>
    <xf numFmtId="3" fontId="14" fillId="2" borderId="51" xfId="0" applyNumberFormat="1" applyFont="1" applyFill="1" applyBorder="1" applyAlignment="1">
      <alignment horizontal="center" vertical="top"/>
    </xf>
    <xf numFmtId="3" fontId="14" fillId="2" borderId="52" xfId="0" applyNumberFormat="1" applyFont="1" applyFill="1" applyBorder="1" applyAlignment="1">
      <alignment horizontal="center" vertical="top"/>
    </xf>
    <xf numFmtId="0" fontId="6" fillId="0" borderId="0" xfId="0" applyFont="1" applyAlignment="1">
      <alignment horizontal="left" vertical="top"/>
    </xf>
    <xf numFmtId="0" fontId="11" fillId="4" borderId="0" xfId="0" applyFont="1" applyFill="1"/>
    <xf numFmtId="0" fontId="6" fillId="4" borderId="0" xfId="0" applyFont="1" applyFill="1"/>
    <xf numFmtId="0" fontId="6" fillId="4" borderId="0" xfId="0" applyFont="1" applyFill="1" applyAlignment="1">
      <alignment horizontal="left" vertical="top" wrapText="1"/>
    </xf>
    <xf numFmtId="0" fontId="12" fillId="0" borderId="0" xfId="0" applyFont="1" applyAlignment="1">
      <alignment horizontal="left" vertical="top" indent="2"/>
    </xf>
    <xf numFmtId="0" fontId="38" fillId="0" borderId="0" xfId="0" applyFont="1" applyAlignment="1">
      <alignment horizontal="left" vertical="top" indent="2"/>
    </xf>
    <xf numFmtId="0" fontId="47" fillId="0" borderId="0" xfId="0" applyFont="1" applyAlignment="1">
      <alignment horizontal="right"/>
    </xf>
    <xf numFmtId="3" fontId="14" fillId="2" borderId="11" xfId="0" applyNumberFormat="1" applyFont="1" applyFill="1" applyBorder="1" applyAlignment="1">
      <alignment horizontal="center" vertical="top"/>
    </xf>
    <xf numFmtId="3" fontId="14" fillId="2" borderId="21" xfId="0" applyNumberFormat="1" applyFont="1" applyFill="1" applyBorder="1" applyAlignment="1">
      <alignment horizontal="center" vertical="top"/>
    </xf>
    <xf numFmtId="0" fontId="13" fillId="2" borderId="7" xfId="0" applyFont="1" applyFill="1" applyBorder="1" applyAlignment="1">
      <alignment horizontal="center" wrapText="1"/>
    </xf>
    <xf numFmtId="0" fontId="13" fillId="2" borderId="8" xfId="0" applyFont="1" applyFill="1" applyBorder="1" applyAlignment="1">
      <alignment horizontal="center" wrapText="1"/>
    </xf>
    <xf numFmtId="0" fontId="39" fillId="7" borderId="55" xfId="0" applyFont="1" applyFill="1" applyBorder="1" applyAlignment="1">
      <alignment horizontal="center" wrapText="1"/>
    </xf>
    <xf numFmtId="0" fontId="39" fillId="7" borderId="56" xfId="0" applyFont="1" applyFill="1" applyBorder="1" applyAlignment="1">
      <alignment horizontal="center" wrapText="1"/>
    </xf>
    <xf numFmtId="0" fontId="39" fillId="7" borderId="57" xfId="0" applyFont="1" applyFill="1" applyBorder="1" applyAlignment="1">
      <alignment horizontal="center" wrapText="1"/>
    </xf>
    <xf numFmtId="0" fontId="9" fillId="2" borderId="30" xfId="0" applyFont="1" applyFill="1" applyBorder="1" applyAlignment="1">
      <alignment horizontal="center" wrapText="1"/>
    </xf>
    <xf numFmtId="0" fontId="9" fillId="2" borderId="62" xfId="0" applyFont="1" applyFill="1" applyBorder="1" applyAlignment="1">
      <alignment horizontal="center" wrapText="1"/>
    </xf>
    <xf numFmtId="0" fontId="9" fillId="2" borderId="31" xfId="0" applyFont="1" applyFill="1" applyBorder="1" applyAlignment="1">
      <alignment horizontal="center" wrapText="1"/>
    </xf>
    <xf numFmtId="0" fontId="9" fillId="0" borderId="62" xfId="0" applyFont="1" applyBorder="1" applyAlignment="1">
      <alignment horizontal="center" wrapText="1"/>
    </xf>
    <xf numFmtId="0" fontId="9" fillId="0" borderId="32" xfId="0" applyFont="1" applyBorder="1" applyAlignment="1">
      <alignment horizontal="center" wrapText="1"/>
    </xf>
    <xf numFmtId="0" fontId="13" fillId="0" borderId="44" xfId="0" applyFont="1" applyBorder="1" applyAlignment="1">
      <alignment horizontal="left" vertical="top" wrapText="1"/>
    </xf>
    <xf numFmtId="0" fontId="13" fillId="0" borderId="46" xfId="0" applyFont="1" applyBorder="1" applyAlignment="1">
      <alignment horizontal="left" vertical="top" wrapText="1"/>
    </xf>
    <xf numFmtId="0" fontId="13" fillId="0" borderId="33" xfId="0" applyFont="1" applyBorder="1" applyAlignment="1">
      <alignment horizontal="left" vertical="top" wrapText="1"/>
    </xf>
    <xf numFmtId="0" fontId="9" fillId="3" borderId="34" xfId="0" quotePrefix="1" applyFont="1" applyFill="1" applyBorder="1" applyAlignment="1">
      <alignment horizontal="left" vertical="center" wrapText="1"/>
    </xf>
    <xf numFmtId="0" fontId="9" fillId="3" borderId="21" xfId="0" quotePrefix="1" applyFont="1" applyFill="1" applyBorder="1" applyAlignment="1">
      <alignment horizontal="left" vertical="center"/>
    </xf>
    <xf numFmtId="0" fontId="9" fillId="3" borderId="35" xfId="0" quotePrefix="1" applyFont="1" applyFill="1" applyBorder="1" applyAlignment="1">
      <alignment horizontal="left" vertical="center"/>
    </xf>
    <xf numFmtId="0" fontId="16" fillId="3" borderId="34" xfId="0" applyFont="1" applyFill="1" applyBorder="1" applyAlignment="1">
      <alignment horizontal="left" vertical="top" wrapText="1"/>
    </xf>
    <xf numFmtId="0" fontId="16" fillId="3" borderId="21" xfId="0" applyFont="1" applyFill="1" applyBorder="1" applyAlignment="1">
      <alignment horizontal="left" vertical="top" wrapText="1"/>
    </xf>
    <xf numFmtId="0" fontId="16" fillId="3" borderId="35" xfId="0" applyFont="1" applyFill="1" applyBorder="1" applyAlignment="1">
      <alignment horizontal="left" vertical="top" wrapText="1"/>
    </xf>
    <xf numFmtId="0" fontId="14" fillId="0" borderId="36" xfId="0" applyFont="1" applyBorder="1" applyAlignment="1">
      <alignment horizontal="left" vertical="top"/>
    </xf>
    <xf numFmtId="0" fontId="14" fillId="0" borderId="14" xfId="0" applyFont="1" applyBorder="1" applyAlignment="1">
      <alignment horizontal="left" vertical="top"/>
    </xf>
    <xf numFmtId="0" fontId="14" fillId="0" borderId="38" xfId="0" applyFont="1" applyBorder="1" applyAlignment="1">
      <alignment horizontal="left" vertical="top"/>
    </xf>
    <xf numFmtId="0" fontId="14" fillId="0" borderId="6" xfId="0" applyFont="1" applyBorder="1" applyAlignment="1">
      <alignment horizontal="left" vertical="top"/>
    </xf>
    <xf numFmtId="0" fontId="14" fillId="0" borderId="38" xfId="0" applyFont="1" applyBorder="1" applyAlignment="1">
      <alignment horizontal="left" vertical="top" wrapText="1"/>
    </xf>
    <xf numFmtId="0" fontId="14" fillId="0" borderId="6" xfId="0" applyFont="1" applyBorder="1" applyAlignment="1">
      <alignment horizontal="left" vertical="top" wrapText="1"/>
    </xf>
    <xf numFmtId="0" fontId="16" fillId="0" borderId="40" xfId="0" applyFont="1" applyBorder="1" applyAlignment="1">
      <alignment horizontal="left" vertical="top" wrapText="1"/>
    </xf>
    <xf numFmtId="0" fontId="16" fillId="0" borderId="17" xfId="0" applyFont="1" applyBorder="1" applyAlignment="1">
      <alignment horizontal="left" vertical="top" wrapText="1"/>
    </xf>
    <xf numFmtId="0" fontId="9" fillId="3" borderId="64" xfId="0" quotePrefix="1" applyFont="1" applyFill="1" applyBorder="1" applyAlignment="1">
      <alignment horizontal="left" vertical="center" wrapText="1"/>
    </xf>
    <xf numFmtId="0" fontId="9" fillId="3" borderId="62" xfId="0" quotePrefix="1" applyFont="1" applyFill="1" applyBorder="1" applyAlignment="1">
      <alignment horizontal="left" vertical="center" wrapText="1"/>
    </xf>
    <xf numFmtId="0" fontId="9" fillId="3" borderId="32" xfId="0" quotePrefix="1" applyFont="1" applyFill="1" applyBorder="1" applyAlignment="1">
      <alignment horizontal="left" vertical="center" wrapText="1"/>
    </xf>
    <xf numFmtId="0" fontId="13" fillId="0" borderId="43" xfId="0" applyFont="1" applyBorder="1" applyAlignment="1">
      <alignment horizontal="left" vertical="top" wrapText="1"/>
    </xf>
    <xf numFmtId="0" fontId="39" fillId="7" borderId="55" xfId="0" applyFont="1" applyFill="1" applyBorder="1" applyAlignment="1">
      <alignment horizontal="left"/>
    </xf>
    <xf numFmtId="0" fontId="39" fillId="7" borderId="56" xfId="0" applyFont="1" applyFill="1" applyBorder="1" applyAlignment="1">
      <alignment horizontal="left"/>
    </xf>
    <xf numFmtId="0" fontId="39" fillId="7" borderId="57" xfId="0" applyFont="1" applyFill="1" applyBorder="1" applyAlignment="1">
      <alignment horizontal="left"/>
    </xf>
    <xf numFmtId="0" fontId="13" fillId="0" borderId="28" xfId="0" applyFont="1" applyBorder="1" applyAlignment="1">
      <alignment horizontal="center" vertical="top"/>
    </xf>
    <xf numFmtId="0" fontId="13" fillId="0" borderId="29" xfId="0" applyFont="1" applyBorder="1" applyAlignment="1">
      <alignment horizontal="center" vertical="top"/>
    </xf>
    <xf numFmtId="0" fontId="13" fillId="0" borderId="33" xfId="0" applyFont="1" applyBorder="1" applyAlignment="1">
      <alignment horizontal="center" vertical="top"/>
    </xf>
    <xf numFmtId="0" fontId="13" fillId="0" borderId="9" xfId="0" applyFont="1" applyBorder="1" applyAlignment="1">
      <alignment horizontal="center" vertical="top"/>
    </xf>
    <xf numFmtId="0" fontId="9" fillId="0" borderId="30" xfId="0" applyFont="1" applyBorder="1" applyAlignment="1">
      <alignment horizontal="center" wrapText="1"/>
    </xf>
    <xf numFmtId="0" fontId="13" fillId="0" borderId="38" xfId="0" applyFont="1" applyBorder="1" applyAlignment="1">
      <alignment vertical="top"/>
    </xf>
    <xf numFmtId="0" fontId="13" fillId="0" borderId="6" xfId="0" applyFont="1" applyBorder="1" applyAlignment="1">
      <alignment vertical="top"/>
    </xf>
    <xf numFmtId="0" fontId="9" fillId="0" borderId="66" xfId="0" applyFont="1" applyBorder="1" applyAlignment="1">
      <alignment vertical="top"/>
    </xf>
    <xf numFmtId="0" fontId="9" fillId="0" borderId="50" xfId="0" applyFont="1" applyBorder="1" applyAlignment="1">
      <alignment vertical="top"/>
    </xf>
    <xf numFmtId="0" fontId="9" fillId="2" borderId="63" xfId="0" applyFont="1" applyFill="1" applyBorder="1" applyAlignment="1">
      <alignment horizontal="center" wrapText="1"/>
    </xf>
    <xf numFmtId="0" fontId="9" fillId="2" borderId="72" xfId="0" applyFont="1" applyFill="1" applyBorder="1" applyAlignment="1">
      <alignment horizontal="center" wrapText="1"/>
    </xf>
    <xf numFmtId="0" fontId="9" fillId="0" borderId="73" xfId="0" applyFont="1" applyFill="1" applyBorder="1" applyAlignment="1">
      <alignment horizontal="center" wrapText="1"/>
    </xf>
    <xf numFmtId="0" fontId="9" fillId="0" borderId="65" xfId="0" applyFont="1" applyFill="1" applyBorder="1" applyAlignment="1">
      <alignment horizontal="center" wrapText="1"/>
    </xf>
    <xf numFmtId="0" fontId="9" fillId="0" borderId="48" xfId="0" applyFont="1" applyBorder="1" applyAlignment="1">
      <alignment vertical="top"/>
    </xf>
    <xf numFmtId="0" fontId="9" fillId="0" borderId="19" xfId="0" applyFont="1" applyBorder="1" applyAlignment="1">
      <alignment vertical="top"/>
    </xf>
    <xf numFmtId="0" fontId="9" fillId="3" borderId="34" xfId="0" applyFont="1" applyFill="1" applyBorder="1" applyAlignment="1">
      <alignment horizontal="left" vertical="center" wrapText="1"/>
    </xf>
    <xf numFmtId="0" fontId="9" fillId="3" borderId="21" xfId="0" applyFont="1" applyFill="1" applyBorder="1" applyAlignment="1">
      <alignment horizontal="left" vertical="center" wrapText="1"/>
    </xf>
    <xf numFmtId="0" fontId="9" fillId="3" borderId="47" xfId="0" applyFont="1" applyFill="1" applyBorder="1" applyAlignment="1">
      <alignment horizontal="left" vertical="center" wrapText="1"/>
    </xf>
    <xf numFmtId="0" fontId="9" fillId="0" borderId="46" xfId="0" applyFont="1" applyBorder="1" applyAlignment="1">
      <alignment vertical="top"/>
    </xf>
    <xf numFmtId="0" fontId="9" fillId="0" borderId="27" xfId="0" applyFont="1" applyBorder="1" applyAlignment="1">
      <alignment vertical="top"/>
    </xf>
    <xf numFmtId="0" fontId="13" fillId="0" borderId="46" xfId="0" applyFont="1" applyBorder="1" applyAlignment="1">
      <alignment horizontal="center" vertical="top"/>
    </xf>
    <xf numFmtId="0" fontId="13" fillId="0" borderId="27" xfId="0" applyFont="1" applyBorder="1" applyAlignment="1">
      <alignment horizontal="center" vertical="top"/>
    </xf>
    <xf numFmtId="0" fontId="13" fillId="0" borderId="42" xfId="0" applyFont="1" applyBorder="1" applyAlignment="1">
      <alignment vertical="top"/>
    </xf>
    <xf numFmtId="0" fontId="13" fillId="0" borderId="24" xfId="0" applyFont="1" applyBorder="1" applyAlignment="1">
      <alignment vertical="top"/>
    </xf>
    <xf numFmtId="0" fontId="14" fillId="0" borderId="42" xfId="0" applyFont="1" applyBorder="1" applyAlignment="1">
      <alignment horizontal="left" vertical="top"/>
    </xf>
    <xf numFmtId="0" fontId="14" fillId="0" borderId="24" xfId="0" applyFont="1" applyBorder="1" applyAlignment="1">
      <alignment horizontal="left" vertical="top"/>
    </xf>
    <xf numFmtId="0" fontId="49" fillId="0" borderId="0" xfId="0" applyFont="1" applyAlignment="1">
      <alignment horizontal="left" vertical="top" wrapText="1"/>
    </xf>
    <xf numFmtId="0" fontId="14" fillId="0" borderId="0" xfId="0" applyFont="1" applyAlignment="1">
      <alignment horizontal="left" vertical="top" wrapText="1"/>
    </xf>
    <xf numFmtId="0" fontId="14" fillId="0" borderId="0" xfId="0" applyFont="1" applyAlignment="1">
      <alignment wrapText="1"/>
    </xf>
    <xf numFmtId="0" fontId="14" fillId="0" borderId="0" xfId="0" applyFont="1" applyFill="1" applyAlignment="1">
      <alignment horizontal="left" vertical="top" wrapText="1"/>
    </xf>
    <xf numFmtId="0" fontId="17" fillId="0" borderId="0" xfId="0" applyFont="1" applyBorder="1" applyAlignment="1">
      <alignment horizontal="left" vertical="top" wrapText="1"/>
    </xf>
    <xf numFmtId="0" fontId="16" fillId="0" borderId="0" xfId="0" applyFont="1" applyAlignment="1">
      <alignment horizontal="left" vertical="top"/>
    </xf>
    <xf numFmtId="0" fontId="14" fillId="0" borderId="0" xfId="0" applyFont="1" applyAlignment="1">
      <alignment vertical="top"/>
    </xf>
    <xf numFmtId="0" fontId="13" fillId="5" borderId="0" xfId="0" applyFont="1" applyFill="1" applyAlignment="1">
      <alignment horizontal="left" vertical="top" wrapText="1"/>
    </xf>
    <xf numFmtId="0" fontId="22" fillId="0" borderId="0" xfId="0" quotePrefix="1" applyFont="1" applyAlignment="1">
      <alignment horizontal="center" vertical="center"/>
    </xf>
    <xf numFmtId="0" fontId="15" fillId="4" borderId="0" xfId="899" applyFont="1" applyFill="1" applyAlignment="1">
      <alignment horizontal="right"/>
    </xf>
    <xf numFmtId="0" fontId="39" fillId="7" borderId="55" xfId="937" applyFont="1" applyFill="1" applyBorder="1" applyAlignment="1">
      <alignment horizontal="center"/>
    </xf>
    <xf numFmtId="0" fontId="10" fillId="7" borderId="56" xfId="937" applyFont="1" applyFill="1" applyBorder="1" applyAlignment="1">
      <alignment horizontal="center"/>
    </xf>
    <xf numFmtId="0" fontId="10" fillId="7" borderId="57" xfId="937" applyFont="1" applyFill="1" applyBorder="1" applyAlignment="1">
      <alignment horizontal="center"/>
    </xf>
    <xf numFmtId="0" fontId="14" fillId="0" borderId="0" xfId="0" applyFont="1" applyFill="1" applyAlignment="1">
      <alignment wrapText="1"/>
    </xf>
    <xf numFmtId="0" fontId="17" fillId="0" borderId="0" xfId="0" applyFont="1" applyAlignment="1">
      <alignment horizontal="left" vertical="top" wrapText="1"/>
    </xf>
    <xf numFmtId="0" fontId="50" fillId="0" borderId="0" xfId="0" applyFont="1"/>
    <xf numFmtId="0" fontId="49" fillId="0" borderId="0" xfId="0" applyFont="1"/>
    <xf numFmtId="0" fontId="21" fillId="0" borderId="0" xfId="0" applyFont="1" applyFill="1" applyAlignment="1">
      <alignment horizontal="left" vertical="top"/>
    </xf>
    <xf numFmtId="0" fontId="14" fillId="0" borderId="0" xfId="0" applyFont="1" applyFill="1" applyAlignment="1">
      <alignment vertical="top"/>
    </xf>
    <xf numFmtId="0" fontId="14" fillId="0" borderId="0" xfId="0" applyFont="1" applyAlignment="1">
      <alignment horizontal="left" wrapText="1"/>
    </xf>
    <xf numFmtId="0" fontId="9" fillId="0" borderId="0" xfId="0" applyFont="1" applyAlignment="1">
      <alignment horizontal="left" vertical="top"/>
    </xf>
    <xf numFmtId="0" fontId="14" fillId="0" borderId="0" xfId="0" quotePrefix="1" applyFont="1" applyAlignment="1">
      <alignment horizontal="left" vertical="top" wrapText="1" indent="1"/>
    </xf>
    <xf numFmtId="0" fontId="30" fillId="0" borderId="0" xfId="939" applyFont="1" applyAlignment="1">
      <alignment horizontal="center" vertical="center" wrapText="1"/>
    </xf>
    <xf numFmtId="0" fontId="26" fillId="0" borderId="0" xfId="0" applyFont="1" applyAlignment="1">
      <alignment horizontal="left" vertical="top" wrapText="1"/>
    </xf>
  </cellXfs>
  <cellStyles count="941">
    <cellStyle name="20% - Accent1" xfId="937" builtinId="30"/>
    <cellStyle name="Comma" xfId="936" builtinId="3"/>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Followed Hyperlink" xfId="72" builtinId="9" hidden="1"/>
    <cellStyle name="Followed Hyperlink" xfId="74" builtinId="9" hidden="1"/>
    <cellStyle name="Followed Hyperlink" xfId="76" builtinId="9" hidden="1"/>
    <cellStyle name="Followed Hyperlink" xfId="78" builtinId="9" hidden="1"/>
    <cellStyle name="Followed Hyperlink" xfId="80" builtinId="9" hidden="1"/>
    <cellStyle name="Followed Hyperlink" xfId="82" builtinId="9" hidden="1"/>
    <cellStyle name="Followed Hyperlink" xfId="84" builtinId="9" hidden="1"/>
    <cellStyle name="Followed Hyperlink" xfId="86" builtinId="9" hidden="1"/>
    <cellStyle name="Followed Hyperlink" xfId="88" builtinId="9" hidden="1"/>
    <cellStyle name="Followed Hyperlink" xfId="90" builtinId="9" hidden="1"/>
    <cellStyle name="Followed Hyperlink" xfId="92" builtinId="9" hidden="1"/>
    <cellStyle name="Followed Hyperlink" xfId="94" builtinId="9" hidden="1"/>
    <cellStyle name="Followed Hyperlink" xfId="96" builtinId="9" hidden="1"/>
    <cellStyle name="Followed Hyperlink" xfId="98" builtinId="9" hidden="1"/>
    <cellStyle name="Followed Hyperlink" xfId="100" builtinId="9" hidden="1"/>
    <cellStyle name="Followed Hyperlink" xfId="102" builtinId="9" hidden="1"/>
    <cellStyle name="Followed Hyperlink" xfId="104" builtinId="9" hidden="1"/>
    <cellStyle name="Followed Hyperlink" xfId="106" builtinId="9" hidden="1"/>
    <cellStyle name="Followed Hyperlink" xfId="108" builtinId="9" hidden="1"/>
    <cellStyle name="Followed Hyperlink" xfId="110" builtinId="9" hidden="1"/>
    <cellStyle name="Followed Hyperlink" xfId="112" builtinId="9" hidden="1"/>
    <cellStyle name="Followed Hyperlink" xfId="114" builtinId="9" hidden="1"/>
    <cellStyle name="Followed Hyperlink" xfId="116" builtinId="9" hidden="1"/>
    <cellStyle name="Followed Hyperlink" xfId="118" builtinId="9" hidden="1"/>
    <cellStyle name="Followed Hyperlink" xfId="120" builtinId="9" hidden="1"/>
    <cellStyle name="Followed Hyperlink" xfId="122" builtinId="9" hidden="1"/>
    <cellStyle name="Followed Hyperlink" xfId="124" builtinId="9" hidden="1"/>
    <cellStyle name="Followed Hyperlink" xfId="126" builtinId="9" hidden="1"/>
    <cellStyle name="Followed Hyperlink" xfId="128" builtinId="9" hidden="1"/>
    <cellStyle name="Followed Hyperlink" xfId="130" builtinId="9" hidden="1"/>
    <cellStyle name="Followed Hyperlink" xfId="132" builtinId="9" hidden="1"/>
    <cellStyle name="Followed Hyperlink" xfId="134" builtinId="9" hidden="1"/>
    <cellStyle name="Followed Hyperlink" xfId="136" builtinId="9" hidden="1"/>
    <cellStyle name="Followed Hyperlink" xfId="138" builtinId="9" hidden="1"/>
    <cellStyle name="Followed Hyperlink" xfId="140" builtinId="9" hidden="1"/>
    <cellStyle name="Followed Hyperlink" xfId="142" builtinId="9" hidden="1"/>
    <cellStyle name="Followed Hyperlink" xfId="144" builtinId="9" hidden="1"/>
    <cellStyle name="Followed Hyperlink" xfId="146" builtinId="9" hidden="1"/>
    <cellStyle name="Followed Hyperlink" xfId="148" builtinId="9" hidden="1"/>
    <cellStyle name="Followed Hyperlink" xfId="150" builtinId="9" hidden="1"/>
    <cellStyle name="Followed Hyperlink" xfId="152" builtinId="9" hidden="1"/>
    <cellStyle name="Followed Hyperlink" xfId="154" builtinId="9" hidden="1"/>
    <cellStyle name="Followed Hyperlink" xfId="156" builtinId="9" hidden="1"/>
    <cellStyle name="Followed Hyperlink" xfId="158" builtinId="9" hidden="1"/>
    <cellStyle name="Followed Hyperlink" xfId="160" builtinId="9" hidden="1"/>
    <cellStyle name="Followed Hyperlink" xfId="162" builtinId="9" hidden="1"/>
    <cellStyle name="Followed Hyperlink" xfId="164" builtinId="9" hidden="1"/>
    <cellStyle name="Followed Hyperlink" xfId="166" builtinId="9" hidden="1"/>
    <cellStyle name="Followed Hyperlink" xfId="168" builtinId="9" hidden="1"/>
    <cellStyle name="Followed Hyperlink" xfId="170" builtinId="9" hidden="1"/>
    <cellStyle name="Followed Hyperlink" xfId="172" builtinId="9" hidden="1"/>
    <cellStyle name="Followed Hyperlink" xfId="174" builtinId="9" hidden="1"/>
    <cellStyle name="Followed Hyperlink" xfId="176" builtinId="9" hidden="1"/>
    <cellStyle name="Followed Hyperlink" xfId="178" builtinId="9" hidden="1"/>
    <cellStyle name="Followed Hyperlink" xfId="180" builtinId="9" hidden="1"/>
    <cellStyle name="Followed Hyperlink" xfId="182" builtinId="9" hidden="1"/>
    <cellStyle name="Followed Hyperlink" xfId="184" builtinId="9" hidden="1"/>
    <cellStyle name="Followed Hyperlink" xfId="186" builtinId="9" hidden="1"/>
    <cellStyle name="Followed Hyperlink" xfId="188" builtinId="9" hidden="1"/>
    <cellStyle name="Followed Hyperlink" xfId="190" builtinId="9" hidden="1"/>
    <cellStyle name="Followed Hyperlink" xfId="192" builtinId="9" hidden="1"/>
    <cellStyle name="Followed Hyperlink" xfId="194" builtinId="9" hidden="1"/>
    <cellStyle name="Followed Hyperlink" xfId="196" builtinId="9" hidden="1"/>
    <cellStyle name="Followed Hyperlink" xfId="198" builtinId="9" hidden="1"/>
    <cellStyle name="Followed Hyperlink" xfId="200" builtinId="9" hidden="1"/>
    <cellStyle name="Followed Hyperlink" xfId="202" builtinId="9" hidden="1"/>
    <cellStyle name="Followed Hyperlink" xfId="204" builtinId="9" hidden="1"/>
    <cellStyle name="Followed Hyperlink" xfId="206" builtinId="9" hidden="1"/>
    <cellStyle name="Followed Hyperlink" xfId="208" builtinId="9" hidden="1"/>
    <cellStyle name="Followed Hyperlink" xfId="210" builtinId="9" hidden="1"/>
    <cellStyle name="Followed Hyperlink" xfId="212" builtinId="9" hidden="1"/>
    <cellStyle name="Followed Hyperlink" xfId="214" builtinId="9" hidden="1"/>
    <cellStyle name="Followed Hyperlink" xfId="216" builtinId="9" hidden="1"/>
    <cellStyle name="Followed Hyperlink" xfId="218" builtinId="9" hidden="1"/>
    <cellStyle name="Followed Hyperlink" xfId="220" builtinId="9" hidden="1"/>
    <cellStyle name="Followed Hyperlink" xfId="222" builtinId="9" hidden="1"/>
    <cellStyle name="Followed Hyperlink" xfId="226" builtinId="9" hidden="1"/>
    <cellStyle name="Followed Hyperlink" xfId="228" builtinId="9" hidden="1"/>
    <cellStyle name="Followed Hyperlink" xfId="230" builtinId="9" hidden="1"/>
    <cellStyle name="Followed Hyperlink" xfId="232" builtinId="9" hidden="1"/>
    <cellStyle name="Followed Hyperlink" xfId="234" builtinId="9" hidden="1"/>
    <cellStyle name="Followed Hyperlink" xfId="236" builtinId="9" hidden="1"/>
    <cellStyle name="Followed Hyperlink" xfId="238" builtinId="9" hidden="1"/>
    <cellStyle name="Followed Hyperlink" xfId="240" builtinId="9" hidden="1"/>
    <cellStyle name="Followed Hyperlink" xfId="242" builtinId="9" hidden="1"/>
    <cellStyle name="Followed Hyperlink" xfId="244" builtinId="9" hidden="1"/>
    <cellStyle name="Followed Hyperlink" xfId="246" builtinId="9" hidden="1"/>
    <cellStyle name="Followed Hyperlink" xfId="248" builtinId="9" hidden="1"/>
    <cellStyle name="Followed Hyperlink" xfId="250" builtinId="9" hidden="1"/>
    <cellStyle name="Followed Hyperlink" xfId="252" builtinId="9" hidden="1"/>
    <cellStyle name="Followed Hyperlink" xfId="254" builtinId="9" hidden="1"/>
    <cellStyle name="Followed Hyperlink" xfId="256" builtinId="9" hidden="1"/>
    <cellStyle name="Followed Hyperlink" xfId="258" builtinId="9" hidden="1"/>
    <cellStyle name="Followed Hyperlink" xfId="260" builtinId="9" hidden="1"/>
    <cellStyle name="Followed Hyperlink" xfId="262" builtinId="9" hidden="1"/>
    <cellStyle name="Followed Hyperlink" xfId="264" builtinId="9" hidden="1"/>
    <cellStyle name="Followed Hyperlink" xfId="266" builtinId="9" hidden="1"/>
    <cellStyle name="Followed Hyperlink" xfId="268" builtinId="9" hidden="1"/>
    <cellStyle name="Followed Hyperlink" xfId="270" builtinId="9" hidden="1"/>
    <cellStyle name="Followed Hyperlink" xfId="272" builtinId="9" hidden="1"/>
    <cellStyle name="Followed Hyperlink" xfId="274" builtinId="9" hidden="1"/>
    <cellStyle name="Followed Hyperlink" xfId="276" builtinId="9" hidden="1"/>
    <cellStyle name="Followed Hyperlink" xfId="278" builtinId="9" hidden="1"/>
    <cellStyle name="Followed Hyperlink" xfId="280" builtinId="9" hidden="1"/>
    <cellStyle name="Followed Hyperlink" xfId="282" builtinId="9" hidden="1"/>
    <cellStyle name="Followed Hyperlink" xfId="284" builtinId="9" hidden="1"/>
    <cellStyle name="Followed Hyperlink" xfId="286" builtinId="9" hidden="1"/>
    <cellStyle name="Followed Hyperlink" xfId="288" builtinId="9" hidden="1"/>
    <cellStyle name="Followed Hyperlink" xfId="290" builtinId="9" hidden="1"/>
    <cellStyle name="Followed Hyperlink" xfId="292" builtinId="9" hidden="1"/>
    <cellStyle name="Followed Hyperlink" xfId="294" builtinId="9" hidden="1"/>
    <cellStyle name="Followed Hyperlink" xfId="296" builtinId="9" hidden="1"/>
    <cellStyle name="Followed Hyperlink" xfId="298" builtinId="9" hidden="1"/>
    <cellStyle name="Followed Hyperlink" xfId="300" builtinId="9" hidden="1"/>
    <cellStyle name="Followed Hyperlink" xfId="302" builtinId="9" hidden="1"/>
    <cellStyle name="Followed Hyperlink" xfId="304" builtinId="9" hidden="1"/>
    <cellStyle name="Followed Hyperlink" xfId="306" builtinId="9" hidden="1"/>
    <cellStyle name="Followed Hyperlink" xfId="308" builtinId="9" hidden="1"/>
    <cellStyle name="Followed Hyperlink" xfId="310" builtinId="9" hidden="1"/>
    <cellStyle name="Followed Hyperlink" xfId="312" builtinId="9" hidden="1"/>
    <cellStyle name="Followed Hyperlink" xfId="314" builtinId="9" hidden="1"/>
    <cellStyle name="Followed Hyperlink" xfId="316" builtinId="9" hidden="1"/>
    <cellStyle name="Followed Hyperlink" xfId="318" builtinId="9" hidden="1"/>
    <cellStyle name="Followed Hyperlink" xfId="320" builtinId="9" hidden="1"/>
    <cellStyle name="Followed Hyperlink" xfId="322" builtinId="9" hidden="1"/>
    <cellStyle name="Followed Hyperlink" xfId="324" builtinId="9" hidden="1"/>
    <cellStyle name="Followed Hyperlink" xfId="326" builtinId="9" hidden="1"/>
    <cellStyle name="Followed Hyperlink" xfId="328" builtinId="9" hidden="1"/>
    <cellStyle name="Followed Hyperlink" xfId="330" builtinId="9" hidden="1"/>
    <cellStyle name="Followed Hyperlink" xfId="332" builtinId="9" hidden="1"/>
    <cellStyle name="Followed Hyperlink" xfId="334" builtinId="9" hidden="1"/>
    <cellStyle name="Followed Hyperlink" xfId="336" builtinId="9" hidden="1"/>
    <cellStyle name="Followed Hyperlink" xfId="338" builtinId="9" hidden="1"/>
    <cellStyle name="Followed Hyperlink" xfId="340" builtinId="9" hidden="1"/>
    <cellStyle name="Followed Hyperlink" xfId="342" builtinId="9" hidden="1"/>
    <cellStyle name="Followed Hyperlink" xfId="344" builtinId="9" hidden="1"/>
    <cellStyle name="Followed Hyperlink" xfId="346" builtinId="9" hidden="1"/>
    <cellStyle name="Followed Hyperlink" xfId="348" builtinId="9" hidden="1"/>
    <cellStyle name="Followed Hyperlink" xfId="350" builtinId="9" hidden="1"/>
    <cellStyle name="Followed Hyperlink" xfId="352" builtinId="9" hidden="1"/>
    <cellStyle name="Followed Hyperlink" xfId="354" builtinId="9" hidden="1"/>
    <cellStyle name="Followed Hyperlink" xfId="356" builtinId="9" hidden="1"/>
    <cellStyle name="Followed Hyperlink" xfId="358" builtinId="9" hidden="1"/>
    <cellStyle name="Followed Hyperlink" xfId="360" builtinId="9" hidden="1"/>
    <cellStyle name="Followed Hyperlink" xfId="362" builtinId="9" hidden="1"/>
    <cellStyle name="Followed Hyperlink" xfId="364" builtinId="9" hidden="1"/>
    <cellStyle name="Followed Hyperlink" xfId="366" builtinId="9" hidden="1"/>
    <cellStyle name="Followed Hyperlink" xfId="368" builtinId="9" hidden="1"/>
    <cellStyle name="Followed Hyperlink" xfId="370" builtinId="9" hidden="1"/>
    <cellStyle name="Followed Hyperlink" xfId="372" builtinId="9" hidden="1"/>
    <cellStyle name="Followed Hyperlink" xfId="374" builtinId="9" hidden="1"/>
    <cellStyle name="Followed Hyperlink" xfId="376" builtinId="9" hidden="1"/>
    <cellStyle name="Followed Hyperlink" xfId="378" builtinId="9" hidden="1"/>
    <cellStyle name="Followed Hyperlink" xfId="380" builtinId="9" hidden="1"/>
    <cellStyle name="Followed Hyperlink" xfId="382" builtinId="9" hidden="1"/>
    <cellStyle name="Followed Hyperlink" xfId="384" builtinId="9" hidden="1"/>
    <cellStyle name="Followed Hyperlink" xfId="386" builtinId="9" hidden="1"/>
    <cellStyle name="Followed Hyperlink" xfId="388" builtinId="9" hidden="1"/>
    <cellStyle name="Followed Hyperlink" xfId="390" builtinId="9" hidden="1"/>
    <cellStyle name="Followed Hyperlink" xfId="392" builtinId="9" hidden="1"/>
    <cellStyle name="Followed Hyperlink" xfId="394" builtinId="9" hidden="1"/>
    <cellStyle name="Followed Hyperlink" xfId="396" builtinId="9" hidden="1"/>
    <cellStyle name="Followed Hyperlink" xfId="398" builtinId="9" hidden="1"/>
    <cellStyle name="Followed Hyperlink" xfId="400" builtinId="9" hidden="1"/>
    <cellStyle name="Followed Hyperlink" xfId="402" builtinId="9" hidden="1"/>
    <cellStyle name="Followed Hyperlink" xfId="404" builtinId="9" hidden="1"/>
    <cellStyle name="Followed Hyperlink" xfId="406" builtinId="9" hidden="1"/>
    <cellStyle name="Followed Hyperlink" xfId="408" builtinId="9" hidden="1"/>
    <cellStyle name="Followed Hyperlink" xfId="410" builtinId="9" hidden="1"/>
    <cellStyle name="Followed Hyperlink" xfId="412" builtinId="9" hidden="1"/>
    <cellStyle name="Followed Hyperlink" xfId="414" builtinId="9" hidden="1"/>
    <cellStyle name="Followed Hyperlink" xfId="416" builtinId="9" hidden="1"/>
    <cellStyle name="Followed Hyperlink" xfId="418" builtinId="9" hidden="1"/>
    <cellStyle name="Followed Hyperlink" xfId="420" builtinId="9" hidden="1"/>
    <cellStyle name="Followed Hyperlink" xfId="422" builtinId="9" hidden="1"/>
    <cellStyle name="Followed Hyperlink" xfId="424" builtinId="9" hidden="1"/>
    <cellStyle name="Followed Hyperlink" xfId="426" builtinId="9" hidden="1"/>
    <cellStyle name="Followed Hyperlink" xfId="428" builtinId="9" hidden="1"/>
    <cellStyle name="Followed Hyperlink" xfId="430" builtinId="9" hidden="1"/>
    <cellStyle name="Followed Hyperlink" xfId="432" builtinId="9" hidden="1"/>
    <cellStyle name="Followed Hyperlink" xfId="434" builtinId="9" hidden="1"/>
    <cellStyle name="Followed Hyperlink" xfId="436" builtinId="9" hidden="1"/>
    <cellStyle name="Followed Hyperlink" xfId="438" builtinId="9" hidden="1"/>
    <cellStyle name="Followed Hyperlink" xfId="440" builtinId="9" hidden="1"/>
    <cellStyle name="Followed Hyperlink" xfId="442" builtinId="9" hidden="1"/>
    <cellStyle name="Followed Hyperlink" xfId="444" builtinId="9" hidden="1"/>
    <cellStyle name="Followed Hyperlink" xfId="446" builtinId="9" hidden="1"/>
    <cellStyle name="Followed Hyperlink" xfId="448" builtinId="9" hidden="1"/>
    <cellStyle name="Followed Hyperlink" xfId="450" builtinId="9" hidden="1"/>
    <cellStyle name="Followed Hyperlink" xfId="452" builtinId="9" hidden="1"/>
    <cellStyle name="Followed Hyperlink" xfId="454" builtinId="9" hidden="1"/>
    <cellStyle name="Followed Hyperlink" xfId="456" builtinId="9" hidden="1"/>
    <cellStyle name="Followed Hyperlink" xfId="458" builtinId="9" hidden="1"/>
    <cellStyle name="Followed Hyperlink" xfId="460" builtinId="9" hidden="1"/>
    <cellStyle name="Followed Hyperlink" xfId="462" builtinId="9" hidden="1"/>
    <cellStyle name="Followed Hyperlink" xfId="464" builtinId="9" hidden="1"/>
    <cellStyle name="Followed Hyperlink" xfId="466" builtinId="9" hidden="1"/>
    <cellStyle name="Followed Hyperlink" xfId="468" builtinId="9" hidden="1"/>
    <cellStyle name="Followed Hyperlink" xfId="470" builtinId="9" hidden="1"/>
    <cellStyle name="Followed Hyperlink" xfId="472" builtinId="9" hidden="1"/>
    <cellStyle name="Followed Hyperlink" xfId="474" builtinId="9" hidden="1"/>
    <cellStyle name="Followed Hyperlink" xfId="476" builtinId="9" hidden="1"/>
    <cellStyle name="Followed Hyperlink" xfId="478" builtinId="9" hidden="1"/>
    <cellStyle name="Followed Hyperlink" xfId="480" builtinId="9" hidden="1"/>
    <cellStyle name="Followed Hyperlink" xfId="482" builtinId="9" hidden="1"/>
    <cellStyle name="Followed Hyperlink" xfId="484" builtinId="9" hidden="1"/>
    <cellStyle name="Followed Hyperlink" xfId="486" builtinId="9" hidden="1"/>
    <cellStyle name="Followed Hyperlink" xfId="488" builtinId="9" hidden="1"/>
    <cellStyle name="Followed Hyperlink" xfId="490" builtinId="9" hidden="1"/>
    <cellStyle name="Followed Hyperlink" xfId="492" builtinId="9" hidden="1"/>
    <cellStyle name="Followed Hyperlink" xfId="494" builtinId="9" hidden="1"/>
    <cellStyle name="Followed Hyperlink" xfId="496" builtinId="9" hidden="1"/>
    <cellStyle name="Followed Hyperlink" xfId="498" builtinId="9" hidden="1"/>
    <cellStyle name="Followed Hyperlink" xfId="500" builtinId="9" hidden="1"/>
    <cellStyle name="Followed Hyperlink" xfId="502" builtinId="9" hidden="1"/>
    <cellStyle name="Followed Hyperlink" xfId="504" builtinId="9" hidden="1"/>
    <cellStyle name="Followed Hyperlink" xfId="506" builtinId="9" hidden="1"/>
    <cellStyle name="Followed Hyperlink" xfId="508" builtinId="9" hidden="1"/>
    <cellStyle name="Followed Hyperlink" xfId="510" builtinId="9" hidden="1"/>
    <cellStyle name="Followed Hyperlink" xfId="512" builtinId="9" hidden="1"/>
    <cellStyle name="Followed Hyperlink" xfId="514" builtinId="9" hidden="1"/>
    <cellStyle name="Followed Hyperlink" xfId="516" builtinId="9" hidden="1"/>
    <cellStyle name="Followed Hyperlink" xfId="518" builtinId="9" hidden="1"/>
    <cellStyle name="Followed Hyperlink" xfId="520" builtinId="9" hidden="1"/>
    <cellStyle name="Followed Hyperlink" xfId="522" builtinId="9" hidden="1"/>
    <cellStyle name="Followed Hyperlink" xfId="524" builtinId="9" hidden="1"/>
    <cellStyle name="Followed Hyperlink" xfId="526" builtinId="9" hidden="1"/>
    <cellStyle name="Followed Hyperlink" xfId="528" builtinId="9" hidden="1"/>
    <cellStyle name="Followed Hyperlink" xfId="530" builtinId="9" hidden="1"/>
    <cellStyle name="Followed Hyperlink" xfId="532" builtinId="9" hidden="1"/>
    <cellStyle name="Followed Hyperlink" xfId="534" builtinId="9" hidden="1"/>
    <cellStyle name="Followed Hyperlink" xfId="536" builtinId="9" hidden="1"/>
    <cellStyle name="Followed Hyperlink" xfId="538" builtinId="9" hidden="1"/>
    <cellStyle name="Followed Hyperlink" xfId="540" builtinId="9" hidden="1"/>
    <cellStyle name="Followed Hyperlink" xfId="542" builtinId="9" hidden="1"/>
    <cellStyle name="Followed Hyperlink" xfId="544" builtinId="9" hidden="1"/>
    <cellStyle name="Followed Hyperlink" xfId="546" builtinId="9" hidden="1"/>
    <cellStyle name="Followed Hyperlink" xfId="548" builtinId="9" hidden="1"/>
    <cellStyle name="Followed Hyperlink" xfId="550" builtinId="9" hidden="1"/>
    <cellStyle name="Followed Hyperlink" xfId="552" builtinId="9" hidden="1"/>
    <cellStyle name="Followed Hyperlink" xfId="554" builtinId="9" hidden="1"/>
    <cellStyle name="Followed Hyperlink" xfId="556" builtinId="9" hidden="1"/>
    <cellStyle name="Followed Hyperlink" xfId="558" builtinId="9" hidden="1"/>
    <cellStyle name="Followed Hyperlink" xfId="560" builtinId="9" hidden="1"/>
    <cellStyle name="Followed Hyperlink" xfId="562" builtinId="9" hidden="1"/>
    <cellStyle name="Followed Hyperlink" xfId="564" builtinId="9" hidden="1"/>
    <cellStyle name="Followed Hyperlink" xfId="566" builtinId="9" hidden="1"/>
    <cellStyle name="Followed Hyperlink" xfId="568" builtinId="9" hidden="1"/>
    <cellStyle name="Followed Hyperlink" xfId="570" builtinId="9" hidden="1"/>
    <cellStyle name="Followed Hyperlink" xfId="572" builtinId="9" hidden="1"/>
    <cellStyle name="Followed Hyperlink" xfId="574" builtinId="9" hidden="1"/>
    <cellStyle name="Followed Hyperlink" xfId="576" builtinId="9" hidden="1"/>
    <cellStyle name="Followed Hyperlink" xfId="578" builtinId="9" hidden="1"/>
    <cellStyle name="Followed Hyperlink" xfId="580" builtinId="9" hidden="1"/>
    <cellStyle name="Followed Hyperlink" xfId="582" builtinId="9" hidden="1"/>
    <cellStyle name="Followed Hyperlink" xfId="584" builtinId="9" hidden="1"/>
    <cellStyle name="Followed Hyperlink" xfId="586" builtinId="9" hidden="1"/>
    <cellStyle name="Followed Hyperlink" xfId="588" builtinId="9" hidden="1"/>
    <cellStyle name="Followed Hyperlink" xfId="590" builtinId="9" hidden="1"/>
    <cellStyle name="Followed Hyperlink" xfId="592" builtinId="9" hidden="1"/>
    <cellStyle name="Followed Hyperlink" xfId="594" builtinId="9" hidden="1"/>
    <cellStyle name="Followed Hyperlink" xfId="596" builtinId="9" hidden="1"/>
    <cellStyle name="Followed Hyperlink" xfId="598" builtinId="9" hidden="1"/>
    <cellStyle name="Followed Hyperlink" xfId="600" builtinId="9" hidden="1"/>
    <cellStyle name="Followed Hyperlink" xfId="602" builtinId="9" hidden="1"/>
    <cellStyle name="Followed Hyperlink" xfId="604" builtinId="9" hidden="1"/>
    <cellStyle name="Followed Hyperlink" xfId="606" builtinId="9" hidden="1"/>
    <cellStyle name="Followed Hyperlink" xfId="608" builtinId="9" hidden="1"/>
    <cellStyle name="Followed Hyperlink" xfId="610" builtinId="9" hidden="1"/>
    <cellStyle name="Followed Hyperlink" xfId="612" builtinId="9" hidden="1"/>
    <cellStyle name="Followed Hyperlink" xfId="614" builtinId="9" hidden="1"/>
    <cellStyle name="Followed Hyperlink" xfId="616" builtinId="9" hidden="1"/>
    <cellStyle name="Followed Hyperlink" xfId="618" builtinId="9" hidden="1"/>
    <cellStyle name="Followed Hyperlink" xfId="620" builtinId="9" hidden="1"/>
    <cellStyle name="Followed Hyperlink" xfId="622" builtinId="9" hidden="1"/>
    <cellStyle name="Followed Hyperlink" xfId="624" builtinId="9" hidden="1"/>
    <cellStyle name="Followed Hyperlink" xfId="626" builtinId="9" hidden="1"/>
    <cellStyle name="Followed Hyperlink" xfId="628" builtinId="9" hidden="1"/>
    <cellStyle name="Followed Hyperlink" xfId="630" builtinId="9" hidden="1"/>
    <cellStyle name="Followed Hyperlink" xfId="632" builtinId="9" hidden="1"/>
    <cellStyle name="Followed Hyperlink" xfId="634" builtinId="9" hidden="1"/>
    <cellStyle name="Followed Hyperlink" xfId="636" builtinId="9" hidden="1"/>
    <cellStyle name="Followed Hyperlink" xfId="638" builtinId="9" hidden="1"/>
    <cellStyle name="Followed Hyperlink" xfId="640" builtinId="9" hidden="1"/>
    <cellStyle name="Followed Hyperlink" xfId="642" builtinId="9" hidden="1"/>
    <cellStyle name="Followed Hyperlink" xfId="644" builtinId="9" hidden="1"/>
    <cellStyle name="Followed Hyperlink" xfId="646" builtinId="9" hidden="1"/>
    <cellStyle name="Followed Hyperlink" xfId="648" builtinId="9" hidden="1"/>
    <cellStyle name="Followed Hyperlink" xfId="650" builtinId="9" hidden="1"/>
    <cellStyle name="Followed Hyperlink" xfId="652" builtinId="9" hidden="1"/>
    <cellStyle name="Followed Hyperlink" xfId="654" builtinId="9" hidden="1"/>
    <cellStyle name="Followed Hyperlink" xfId="656" builtinId="9" hidden="1"/>
    <cellStyle name="Followed Hyperlink" xfId="658" builtinId="9" hidden="1"/>
    <cellStyle name="Followed Hyperlink" xfId="660" builtinId="9" hidden="1"/>
    <cellStyle name="Followed Hyperlink" xfId="662" builtinId="9" hidden="1"/>
    <cellStyle name="Followed Hyperlink" xfId="664" builtinId="9" hidden="1"/>
    <cellStyle name="Followed Hyperlink" xfId="666" builtinId="9" hidden="1"/>
    <cellStyle name="Followed Hyperlink" xfId="668" builtinId="9" hidden="1"/>
    <cellStyle name="Followed Hyperlink" xfId="670" builtinId="9" hidden="1"/>
    <cellStyle name="Followed Hyperlink" xfId="672" builtinId="9" hidden="1"/>
    <cellStyle name="Followed Hyperlink" xfId="674" builtinId="9" hidden="1"/>
    <cellStyle name="Followed Hyperlink" xfId="676" builtinId="9" hidden="1"/>
    <cellStyle name="Followed Hyperlink" xfId="678" builtinId="9" hidden="1"/>
    <cellStyle name="Followed Hyperlink" xfId="680" builtinId="9" hidden="1"/>
    <cellStyle name="Followed Hyperlink" xfId="682" builtinId="9" hidden="1"/>
    <cellStyle name="Followed Hyperlink" xfId="684" builtinId="9" hidden="1"/>
    <cellStyle name="Followed Hyperlink" xfId="686" builtinId="9" hidden="1"/>
    <cellStyle name="Followed Hyperlink" xfId="688" builtinId="9" hidden="1"/>
    <cellStyle name="Followed Hyperlink" xfId="690" builtinId="9" hidden="1"/>
    <cellStyle name="Followed Hyperlink" xfId="692" builtinId="9" hidden="1"/>
    <cellStyle name="Followed Hyperlink" xfId="694" builtinId="9" hidden="1"/>
    <cellStyle name="Followed Hyperlink" xfId="696" builtinId="9" hidden="1"/>
    <cellStyle name="Followed Hyperlink" xfId="698" builtinId="9" hidden="1"/>
    <cellStyle name="Followed Hyperlink" xfId="700" builtinId="9" hidden="1"/>
    <cellStyle name="Followed Hyperlink" xfId="702" builtinId="9" hidden="1"/>
    <cellStyle name="Followed Hyperlink" xfId="704" builtinId="9" hidden="1"/>
    <cellStyle name="Followed Hyperlink" xfId="706" builtinId="9" hidden="1"/>
    <cellStyle name="Followed Hyperlink" xfId="708" builtinId="9" hidden="1"/>
    <cellStyle name="Followed Hyperlink" xfId="710" builtinId="9" hidden="1"/>
    <cellStyle name="Followed Hyperlink" xfId="712" builtinId="9" hidden="1"/>
    <cellStyle name="Followed Hyperlink" xfId="714" builtinId="9" hidden="1"/>
    <cellStyle name="Followed Hyperlink" xfId="716" builtinId="9" hidden="1"/>
    <cellStyle name="Followed Hyperlink" xfId="718" builtinId="9" hidden="1"/>
    <cellStyle name="Followed Hyperlink" xfId="720" builtinId="9" hidden="1"/>
    <cellStyle name="Followed Hyperlink" xfId="722" builtinId="9" hidden="1"/>
    <cellStyle name="Followed Hyperlink" xfId="724" builtinId="9" hidden="1"/>
    <cellStyle name="Followed Hyperlink" xfId="726" builtinId="9" hidden="1"/>
    <cellStyle name="Followed Hyperlink" xfId="728" builtinId="9" hidden="1"/>
    <cellStyle name="Followed Hyperlink" xfId="730" builtinId="9" hidden="1"/>
    <cellStyle name="Followed Hyperlink" xfId="732" builtinId="9" hidden="1"/>
    <cellStyle name="Followed Hyperlink" xfId="734" builtinId="9" hidden="1"/>
    <cellStyle name="Followed Hyperlink" xfId="736" builtinId="9" hidden="1"/>
    <cellStyle name="Followed Hyperlink" xfId="738" builtinId="9" hidden="1"/>
    <cellStyle name="Followed Hyperlink" xfId="740" builtinId="9" hidden="1"/>
    <cellStyle name="Followed Hyperlink" xfId="742" builtinId="9" hidden="1"/>
    <cellStyle name="Followed Hyperlink" xfId="744" builtinId="9" hidden="1"/>
    <cellStyle name="Followed Hyperlink" xfId="746" builtinId="9" hidden="1"/>
    <cellStyle name="Followed Hyperlink" xfId="748" builtinId="9" hidden="1"/>
    <cellStyle name="Followed Hyperlink" xfId="750" builtinId="9" hidden="1"/>
    <cellStyle name="Followed Hyperlink" xfId="752" builtinId="9" hidden="1"/>
    <cellStyle name="Followed Hyperlink" xfId="754" builtinId="9" hidden="1"/>
    <cellStyle name="Followed Hyperlink" xfId="756" builtinId="9" hidden="1"/>
    <cellStyle name="Followed Hyperlink" xfId="758" builtinId="9" hidden="1"/>
    <cellStyle name="Followed Hyperlink" xfId="760" builtinId="9" hidden="1"/>
    <cellStyle name="Followed Hyperlink" xfId="762" builtinId="9" hidden="1"/>
    <cellStyle name="Followed Hyperlink" xfId="764" builtinId="9" hidden="1"/>
    <cellStyle name="Followed Hyperlink" xfId="766" builtinId="9" hidden="1"/>
    <cellStyle name="Followed Hyperlink" xfId="768" builtinId="9" hidden="1"/>
    <cellStyle name="Followed Hyperlink" xfId="770" builtinId="9" hidden="1"/>
    <cellStyle name="Followed Hyperlink" xfId="772" builtinId="9" hidden="1"/>
    <cellStyle name="Followed Hyperlink" xfId="774" builtinId="9" hidden="1"/>
    <cellStyle name="Followed Hyperlink" xfId="776" builtinId="9" hidden="1"/>
    <cellStyle name="Followed Hyperlink" xfId="778" builtinId="9" hidden="1"/>
    <cellStyle name="Followed Hyperlink" xfId="780" builtinId="9" hidden="1"/>
    <cellStyle name="Followed Hyperlink" xfId="782" builtinId="9" hidden="1"/>
    <cellStyle name="Followed Hyperlink" xfId="784" builtinId="9" hidden="1"/>
    <cellStyle name="Followed Hyperlink" xfId="786" builtinId="9" hidden="1"/>
    <cellStyle name="Followed Hyperlink" xfId="788" builtinId="9" hidden="1"/>
    <cellStyle name="Followed Hyperlink" xfId="790" builtinId="9" hidden="1"/>
    <cellStyle name="Followed Hyperlink" xfId="792" builtinId="9" hidden="1"/>
    <cellStyle name="Followed Hyperlink" xfId="794" builtinId="9" hidden="1"/>
    <cellStyle name="Followed Hyperlink" xfId="796" builtinId="9" hidden="1"/>
    <cellStyle name="Followed Hyperlink" xfId="798" builtinId="9" hidden="1"/>
    <cellStyle name="Followed Hyperlink" xfId="800" builtinId="9" hidden="1"/>
    <cellStyle name="Followed Hyperlink" xfId="802" builtinId="9" hidden="1"/>
    <cellStyle name="Followed Hyperlink" xfId="804" builtinId="9" hidden="1"/>
    <cellStyle name="Followed Hyperlink" xfId="806" builtinId="9" hidden="1"/>
    <cellStyle name="Followed Hyperlink" xfId="808" builtinId="9" hidden="1"/>
    <cellStyle name="Followed Hyperlink" xfId="810" builtinId="9" hidden="1"/>
    <cellStyle name="Followed Hyperlink" xfId="812" builtinId="9" hidden="1"/>
    <cellStyle name="Followed Hyperlink" xfId="814" builtinId="9" hidden="1"/>
    <cellStyle name="Followed Hyperlink" xfId="816" builtinId="9" hidden="1"/>
    <cellStyle name="Followed Hyperlink" xfId="818" builtinId="9" hidden="1"/>
    <cellStyle name="Followed Hyperlink" xfId="820" builtinId="9" hidden="1"/>
    <cellStyle name="Followed Hyperlink" xfId="822" builtinId="9" hidden="1"/>
    <cellStyle name="Followed Hyperlink" xfId="824" builtinId="9" hidden="1"/>
    <cellStyle name="Followed Hyperlink" xfId="826" builtinId="9" hidden="1"/>
    <cellStyle name="Followed Hyperlink" xfId="828" builtinId="9" hidden="1"/>
    <cellStyle name="Followed Hyperlink" xfId="830" builtinId="9" hidden="1"/>
    <cellStyle name="Followed Hyperlink" xfId="832" builtinId="9" hidden="1"/>
    <cellStyle name="Followed Hyperlink" xfId="834" builtinId="9" hidden="1"/>
    <cellStyle name="Followed Hyperlink" xfId="836" builtinId="9" hidden="1"/>
    <cellStyle name="Followed Hyperlink" xfId="838" builtinId="9" hidden="1"/>
    <cellStyle name="Followed Hyperlink" xfId="840" builtinId="9" hidden="1"/>
    <cellStyle name="Followed Hyperlink" xfId="842" builtinId="9" hidden="1"/>
    <cellStyle name="Followed Hyperlink" xfId="844" builtinId="9" hidden="1"/>
    <cellStyle name="Followed Hyperlink" xfId="846" builtinId="9" hidden="1"/>
    <cellStyle name="Followed Hyperlink" xfId="848" builtinId="9" hidden="1"/>
    <cellStyle name="Followed Hyperlink" xfId="850" builtinId="9" hidden="1"/>
    <cellStyle name="Followed Hyperlink" xfId="852" builtinId="9" hidden="1"/>
    <cellStyle name="Followed Hyperlink" xfId="854" builtinId="9" hidden="1"/>
    <cellStyle name="Followed Hyperlink" xfId="856" builtinId="9" hidden="1"/>
    <cellStyle name="Followed Hyperlink" xfId="858" builtinId="9" hidden="1"/>
    <cellStyle name="Followed Hyperlink" xfId="860" builtinId="9" hidden="1"/>
    <cellStyle name="Followed Hyperlink" xfId="862" builtinId="9" hidden="1"/>
    <cellStyle name="Followed Hyperlink" xfId="864" builtinId="9" hidden="1"/>
    <cellStyle name="Followed Hyperlink" xfId="866" builtinId="9" hidden="1"/>
    <cellStyle name="Followed Hyperlink" xfId="868" builtinId="9" hidden="1"/>
    <cellStyle name="Followed Hyperlink" xfId="870" builtinId="9" hidden="1"/>
    <cellStyle name="Followed Hyperlink" xfId="872" builtinId="9" hidden="1"/>
    <cellStyle name="Followed Hyperlink" xfId="874" builtinId="9" hidden="1"/>
    <cellStyle name="Followed Hyperlink" xfId="876" builtinId="9" hidden="1"/>
    <cellStyle name="Followed Hyperlink" xfId="878" builtinId="9" hidden="1"/>
    <cellStyle name="Followed Hyperlink" xfId="880" builtinId="9" hidden="1"/>
    <cellStyle name="Followed Hyperlink" xfId="882" builtinId="9" hidden="1"/>
    <cellStyle name="Followed Hyperlink" xfId="884" builtinId="9" hidden="1"/>
    <cellStyle name="Followed Hyperlink" xfId="886" builtinId="9" hidden="1"/>
    <cellStyle name="Followed Hyperlink" xfId="888" builtinId="9" hidden="1"/>
    <cellStyle name="Followed Hyperlink" xfId="890" builtinId="9" hidden="1"/>
    <cellStyle name="Followed Hyperlink" xfId="892" builtinId="9" hidden="1"/>
    <cellStyle name="Followed Hyperlink" xfId="894" builtinId="9" hidden="1"/>
    <cellStyle name="Followed Hyperlink" xfId="896" builtinId="9" hidden="1"/>
    <cellStyle name="Followed Hyperlink" xfId="898" builtinId="9" hidden="1"/>
    <cellStyle name="Followed Hyperlink" xfId="900" builtinId="9" hidden="1"/>
    <cellStyle name="Followed Hyperlink" xfId="901" builtinId="9" hidden="1"/>
    <cellStyle name="Followed Hyperlink" xfId="902" builtinId="9" hidden="1"/>
    <cellStyle name="Followed Hyperlink" xfId="903" builtinId="9" hidden="1"/>
    <cellStyle name="Followed Hyperlink" xfId="904" builtinId="9" hidden="1"/>
    <cellStyle name="Followed Hyperlink" xfId="905" builtinId="9" hidden="1"/>
    <cellStyle name="Followed Hyperlink" xfId="906" builtinId="9" hidden="1"/>
    <cellStyle name="Followed Hyperlink" xfId="907" builtinId="9" hidden="1"/>
    <cellStyle name="Followed Hyperlink" xfId="908" builtinId="9" hidden="1"/>
    <cellStyle name="Followed Hyperlink" xfId="909" builtinId="9" hidden="1"/>
    <cellStyle name="Followed Hyperlink" xfId="910" builtinId="9" hidden="1"/>
    <cellStyle name="Followed Hyperlink" xfId="911" builtinId="9" hidden="1"/>
    <cellStyle name="Followed Hyperlink" xfId="912" builtinId="9" hidden="1"/>
    <cellStyle name="Followed Hyperlink" xfId="913" builtinId="9" hidden="1"/>
    <cellStyle name="Followed Hyperlink" xfId="914" builtinId="9" hidden="1"/>
    <cellStyle name="Followed Hyperlink" xfId="915" builtinId="9" hidden="1"/>
    <cellStyle name="Followed Hyperlink" xfId="916" builtinId="9" hidden="1"/>
    <cellStyle name="Followed Hyperlink" xfId="917" builtinId="9" hidden="1"/>
    <cellStyle name="Followed Hyperlink" xfId="918" builtinId="9" hidden="1"/>
    <cellStyle name="Followed Hyperlink" xfId="919" builtinId="9" hidden="1"/>
    <cellStyle name="Followed Hyperlink" xfId="920" builtinId="9" hidden="1"/>
    <cellStyle name="Followed Hyperlink" xfId="921" builtinId="9" hidden="1"/>
    <cellStyle name="Followed Hyperlink" xfId="922" builtinId="9" hidden="1"/>
    <cellStyle name="Followed Hyperlink" xfId="923" builtinId="9" hidden="1"/>
    <cellStyle name="Followed Hyperlink" xfId="924" builtinId="9" hidden="1"/>
    <cellStyle name="Followed Hyperlink" xfId="925" builtinId="9" hidden="1"/>
    <cellStyle name="Followed Hyperlink" xfId="926" builtinId="9" hidden="1"/>
    <cellStyle name="Followed Hyperlink" xfId="928" builtinId="9" hidden="1"/>
    <cellStyle name="Followed Hyperlink" xfId="929" builtinId="9" hidden="1"/>
    <cellStyle name="Followed Hyperlink" xfId="930" builtinId="9" hidden="1"/>
    <cellStyle name="Followed Hyperlink" xfId="931" builtinId="9" hidden="1"/>
    <cellStyle name="Followed Hyperlink" xfId="932" builtinId="9" hidden="1"/>
    <cellStyle name="Followed Hyperlink" xfId="933" builtinId="9" hidden="1"/>
    <cellStyle name="Followed Hyperlink" xfId="934" builtinId="9" hidden="1"/>
    <cellStyle name="Followed Hyperlink" xfId="935"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Hyperlink" xfId="75" builtinId="8" hidden="1"/>
    <cellStyle name="Hyperlink" xfId="77" builtinId="8" hidden="1"/>
    <cellStyle name="Hyperlink" xfId="79" builtinId="8" hidden="1"/>
    <cellStyle name="Hyperlink" xfId="81" builtinId="8" hidden="1"/>
    <cellStyle name="Hyperlink" xfId="83" builtinId="8" hidden="1"/>
    <cellStyle name="Hyperlink" xfId="85" builtinId="8" hidden="1"/>
    <cellStyle name="Hyperlink" xfId="87" builtinId="8" hidden="1"/>
    <cellStyle name="Hyperlink" xfId="89" builtinId="8" hidden="1"/>
    <cellStyle name="Hyperlink" xfId="91" builtinId="8" hidden="1"/>
    <cellStyle name="Hyperlink" xfId="93" builtinId="8" hidden="1"/>
    <cellStyle name="Hyperlink" xfId="95" builtinId="8" hidden="1"/>
    <cellStyle name="Hyperlink" xfId="97" builtinId="8" hidden="1"/>
    <cellStyle name="Hyperlink" xfId="99" builtinId="8" hidden="1"/>
    <cellStyle name="Hyperlink" xfId="101" builtinId="8" hidden="1"/>
    <cellStyle name="Hyperlink" xfId="103" builtinId="8" hidden="1"/>
    <cellStyle name="Hyperlink" xfId="105" builtinId="8" hidden="1"/>
    <cellStyle name="Hyperlink" xfId="107" builtinId="8" hidden="1"/>
    <cellStyle name="Hyperlink" xfId="109" builtinId="8" hidden="1"/>
    <cellStyle name="Hyperlink" xfId="111" builtinId="8" hidden="1"/>
    <cellStyle name="Hyperlink" xfId="113" builtinId="8" hidden="1"/>
    <cellStyle name="Hyperlink" xfId="115" builtinId="8" hidden="1"/>
    <cellStyle name="Hyperlink" xfId="117" builtinId="8" hidden="1"/>
    <cellStyle name="Hyperlink" xfId="119" builtinId="8" hidden="1"/>
    <cellStyle name="Hyperlink" xfId="121" builtinId="8" hidden="1"/>
    <cellStyle name="Hyperlink" xfId="123" builtinId="8" hidden="1"/>
    <cellStyle name="Hyperlink" xfId="125" builtinId="8" hidden="1"/>
    <cellStyle name="Hyperlink" xfId="127" builtinId="8" hidden="1"/>
    <cellStyle name="Hyperlink" xfId="129" builtinId="8" hidden="1"/>
    <cellStyle name="Hyperlink" xfId="131" builtinId="8" hidden="1"/>
    <cellStyle name="Hyperlink" xfId="133" builtinId="8" hidden="1"/>
    <cellStyle name="Hyperlink" xfId="135" builtinId="8" hidden="1"/>
    <cellStyle name="Hyperlink" xfId="137" builtinId="8" hidden="1"/>
    <cellStyle name="Hyperlink" xfId="139" builtinId="8" hidden="1"/>
    <cellStyle name="Hyperlink" xfId="141" builtinId="8" hidden="1"/>
    <cellStyle name="Hyperlink" xfId="143" builtinId="8" hidden="1"/>
    <cellStyle name="Hyperlink" xfId="145" builtinId="8" hidden="1"/>
    <cellStyle name="Hyperlink" xfId="147" builtinId="8" hidden="1"/>
    <cellStyle name="Hyperlink" xfId="149" builtinId="8" hidden="1"/>
    <cellStyle name="Hyperlink" xfId="151" builtinId="8" hidden="1"/>
    <cellStyle name="Hyperlink" xfId="153" builtinId="8" hidden="1"/>
    <cellStyle name="Hyperlink" xfId="155" builtinId="8" hidden="1"/>
    <cellStyle name="Hyperlink" xfId="157" builtinId="8" hidden="1"/>
    <cellStyle name="Hyperlink" xfId="159" builtinId="8" hidden="1"/>
    <cellStyle name="Hyperlink" xfId="161" builtinId="8" hidden="1"/>
    <cellStyle name="Hyperlink" xfId="163" builtinId="8" hidden="1"/>
    <cellStyle name="Hyperlink" xfId="165" builtinId="8" hidden="1"/>
    <cellStyle name="Hyperlink" xfId="167" builtinId="8" hidden="1"/>
    <cellStyle name="Hyperlink" xfId="169" builtinId="8" hidden="1"/>
    <cellStyle name="Hyperlink" xfId="171" builtinId="8" hidden="1"/>
    <cellStyle name="Hyperlink" xfId="173" builtinId="8" hidden="1"/>
    <cellStyle name="Hyperlink" xfId="175" builtinId="8" hidden="1"/>
    <cellStyle name="Hyperlink" xfId="177" builtinId="8" hidden="1"/>
    <cellStyle name="Hyperlink" xfId="179" builtinId="8" hidden="1"/>
    <cellStyle name="Hyperlink" xfId="181" builtinId="8" hidden="1"/>
    <cellStyle name="Hyperlink" xfId="183" builtinId="8" hidden="1"/>
    <cellStyle name="Hyperlink" xfId="185" builtinId="8" hidden="1"/>
    <cellStyle name="Hyperlink" xfId="187" builtinId="8" hidden="1"/>
    <cellStyle name="Hyperlink" xfId="189" builtinId="8" hidden="1"/>
    <cellStyle name="Hyperlink" xfId="191" builtinId="8" hidden="1"/>
    <cellStyle name="Hyperlink" xfId="193" builtinId="8" hidden="1"/>
    <cellStyle name="Hyperlink" xfId="195" builtinId="8" hidden="1"/>
    <cellStyle name="Hyperlink" xfId="197" builtinId="8" hidden="1"/>
    <cellStyle name="Hyperlink" xfId="199" builtinId="8" hidden="1"/>
    <cellStyle name="Hyperlink" xfId="201" builtinId="8" hidden="1"/>
    <cellStyle name="Hyperlink" xfId="203" builtinId="8" hidden="1"/>
    <cellStyle name="Hyperlink" xfId="205" builtinId="8" hidden="1"/>
    <cellStyle name="Hyperlink" xfId="207" builtinId="8" hidden="1"/>
    <cellStyle name="Hyperlink" xfId="209" builtinId="8" hidden="1"/>
    <cellStyle name="Hyperlink" xfId="211" builtinId="8" hidden="1"/>
    <cellStyle name="Hyperlink" xfId="213" builtinId="8" hidden="1"/>
    <cellStyle name="Hyperlink" xfId="215" builtinId="8" hidden="1"/>
    <cellStyle name="Hyperlink" xfId="217" builtinId="8" hidden="1"/>
    <cellStyle name="Hyperlink" xfId="219" builtinId="8" hidden="1"/>
    <cellStyle name="Hyperlink" xfId="221" builtinId="8" hidden="1"/>
    <cellStyle name="Hyperlink" xfId="225" builtinId="8" hidden="1"/>
    <cellStyle name="Hyperlink" xfId="227" builtinId="8" hidden="1"/>
    <cellStyle name="Hyperlink" xfId="229" builtinId="8" hidden="1"/>
    <cellStyle name="Hyperlink" xfId="231" builtinId="8" hidden="1"/>
    <cellStyle name="Hyperlink" xfId="233" builtinId="8" hidden="1"/>
    <cellStyle name="Hyperlink" xfId="235" builtinId="8" hidden="1"/>
    <cellStyle name="Hyperlink" xfId="237" builtinId="8" hidden="1"/>
    <cellStyle name="Hyperlink" xfId="239" builtinId="8" hidden="1"/>
    <cellStyle name="Hyperlink" xfId="241" builtinId="8" hidden="1"/>
    <cellStyle name="Hyperlink" xfId="243" builtinId="8" hidden="1"/>
    <cellStyle name="Hyperlink" xfId="245" builtinId="8" hidden="1"/>
    <cellStyle name="Hyperlink" xfId="247" builtinId="8" hidden="1"/>
    <cellStyle name="Hyperlink" xfId="249" builtinId="8" hidden="1"/>
    <cellStyle name="Hyperlink" xfId="251" builtinId="8" hidden="1"/>
    <cellStyle name="Hyperlink" xfId="253" builtinId="8" hidden="1"/>
    <cellStyle name="Hyperlink" xfId="255" builtinId="8" hidden="1"/>
    <cellStyle name="Hyperlink" xfId="257" builtinId="8" hidden="1"/>
    <cellStyle name="Hyperlink" xfId="259" builtinId="8" hidden="1"/>
    <cellStyle name="Hyperlink" xfId="261" builtinId="8" hidden="1"/>
    <cellStyle name="Hyperlink" xfId="263" builtinId="8" hidden="1"/>
    <cellStyle name="Hyperlink" xfId="265" builtinId="8" hidden="1"/>
    <cellStyle name="Hyperlink" xfId="267" builtinId="8" hidden="1"/>
    <cellStyle name="Hyperlink" xfId="269" builtinId="8" hidden="1"/>
    <cellStyle name="Hyperlink" xfId="271" builtinId="8" hidden="1"/>
    <cellStyle name="Hyperlink" xfId="273" builtinId="8" hidden="1"/>
    <cellStyle name="Hyperlink" xfId="275" builtinId="8" hidden="1"/>
    <cellStyle name="Hyperlink" xfId="277" builtinId="8" hidden="1"/>
    <cellStyle name="Hyperlink" xfId="279" builtinId="8" hidden="1"/>
    <cellStyle name="Hyperlink" xfId="281" builtinId="8" hidden="1"/>
    <cellStyle name="Hyperlink" xfId="283" builtinId="8" hidden="1"/>
    <cellStyle name="Hyperlink" xfId="285" builtinId="8" hidden="1"/>
    <cellStyle name="Hyperlink" xfId="287" builtinId="8" hidden="1"/>
    <cellStyle name="Hyperlink" xfId="289" builtinId="8" hidden="1"/>
    <cellStyle name="Hyperlink" xfId="291" builtinId="8" hidden="1"/>
    <cellStyle name="Hyperlink" xfId="293" builtinId="8" hidden="1"/>
    <cellStyle name="Hyperlink" xfId="295" builtinId="8" hidden="1"/>
    <cellStyle name="Hyperlink" xfId="297" builtinId="8" hidden="1"/>
    <cellStyle name="Hyperlink" xfId="299" builtinId="8" hidden="1"/>
    <cellStyle name="Hyperlink" xfId="301" builtinId="8" hidden="1"/>
    <cellStyle name="Hyperlink" xfId="303" builtinId="8" hidden="1"/>
    <cellStyle name="Hyperlink" xfId="305" builtinId="8" hidden="1"/>
    <cellStyle name="Hyperlink" xfId="307" builtinId="8" hidden="1"/>
    <cellStyle name="Hyperlink" xfId="309" builtinId="8" hidden="1"/>
    <cellStyle name="Hyperlink" xfId="311" builtinId="8" hidden="1"/>
    <cellStyle name="Hyperlink" xfId="313" builtinId="8" hidden="1"/>
    <cellStyle name="Hyperlink" xfId="315" builtinId="8" hidden="1"/>
    <cellStyle name="Hyperlink" xfId="317" builtinId="8" hidden="1"/>
    <cellStyle name="Hyperlink" xfId="319" builtinId="8" hidden="1"/>
    <cellStyle name="Hyperlink" xfId="321" builtinId="8" hidden="1"/>
    <cellStyle name="Hyperlink" xfId="323" builtinId="8" hidden="1"/>
    <cellStyle name="Hyperlink" xfId="325" builtinId="8" hidden="1"/>
    <cellStyle name="Hyperlink" xfId="327" builtinId="8" hidden="1"/>
    <cellStyle name="Hyperlink" xfId="329" builtinId="8" hidden="1"/>
    <cellStyle name="Hyperlink" xfId="331" builtinId="8" hidden="1"/>
    <cellStyle name="Hyperlink" xfId="333" builtinId="8" hidden="1"/>
    <cellStyle name="Hyperlink" xfId="335" builtinId="8" hidden="1"/>
    <cellStyle name="Hyperlink" xfId="337" builtinId="8" hidden="1"/>
    <cellStyle name="Hyperlink" xfId="339" builtinId="8" hidden="1"/>
    <cellStyle name="Hyperlink" xfId="341" builtinId="8" hidden="1"/>
    <cellStyle name="Hyperlink" xfId="343" builtinId="8" hidden="1"/>
    <cellStyle name="Hyperlink" xfId="345" builtinId="8" hidden="1"/>
    <cellStyle name="Hyperlink" xfId="347" builtinId="8" hidden="1"/>
    <cellStyle name="Hyperlink" xfId="349" builtinId="8" hidden="1"/>
    <cellStyle name="Hyperlink" xfId="351" builtinId="8" hidden="1"/>
    <cellStyle name="Hyperlink" xfId="353" builtinId="8" hidden="1"/>
    <cellStyle name="Hyperlink" xfId="355" builtinId="8" hidden="1"/>
    <cellStyle name="Hyperlink" xfId="357" builtinId="8" hidden="1"/>
    <cellStyle name="Hyperlink" xfId="359" builtinId="8" hidden="1"/>
    <cellStyle name="Hyperlink" xfId="361" builtinId="8" hidden="1"/>
    <cellStyle name="Hyperlink" xfId="363" builtinId="8" hidden="1"/>
    <cellStyle name="Hyperlink" xfId="365" builtinId="8" hidden="1"/>
    <cellStyle name="Hyperlink" xfId="367" builtinId="8" hidden="1"/>
    <cellStyle name="Hyperlink" xfId="369" builtinId="8" hidden="1"/>
    <cellStyle name="Hyperlink" xfId="371" builtinId="8" hidden="1"/>
    <cellStyle name="Hyperlink" xfId="373" builtinId="8" hidden="1"/>
    <cellStyle name="Hyperlink" xfId="375" builtinId="8" hidden="1"/>
    <cellStyle name="Hyperlink" xfId="377" builtinId="8" hidden="1"/>
    <cellStyle name="Hyperlink" xfId="379" builtinId="8" hidden="1"/>
    <cellStyle name="Hyperlink" xfId="381" builtinId="8" hidden="1"/>
    <cellStyle name="Hyperlink" xfId="383" builtinId="8" hidden="1"/>
    <cellStyle name="Hyperlink" xfId="385" builtinId="8" hidden="1"/>
    <cellStyle name="Hyperlink" xfId="387" builtinId="8" hidden="1"/>
    <cellStyle name="Hyperlink" xfId="389" builtinId="8" hidden="1"/>
    <cellStyle name="Hyperlink" xfId="391" builtinId="8" hidden="1"/>
    <cellStyle name="Hyperlink" xfId="393" builtinId="8" hidden="1"/>
    <cellStyle name="Hyperlink" xfId="395" builtinId="8" hidden="1"/>
    <cellStyle name="Hyperlink" xfId="397" builtinId="8" hidden="1"/>
    <cellStyle name="Hyperlink" xfId="399" builtinId="8" hidden="1"/>
    <cellStyle name="Hyperlink" xfId="401" builtinId="8" hidden="1"/>
    <cellStyle name="Hyperlink" xfId="403" builtinId="8" hidden="1"/>
    <cellStyle name="Hyperlink" xfId="405" builtinId="8" hidden="1"/>
    <cellStyle name="Hyperlink" xfId="407" builtinId="8" hidden="1"/>
    <cellStyle name="Hyperlink" xfId="409" builtinId="8" hidden="1"/>
    <cellStyle name="Hyperlink" xfId="411" builtinId="8" hidden="1"/>
    <cellStyle name="Hyperlink" xfId="413" builtinId="8" hidden="1"/>
    <cellStyle name="Hyperlink" xfId="415" builtinId="8" hidden="1"/>
    <cellStyle name="Hyperlink" xfId="417" builtinId="8" hidden="1"/>
    <cellStyle name="Hyperlink" xfId="419" builtinId="8" hidden="1"/>
    <cellStyle name="Hyperlink" xfId="421" builtinId="8" hidden="1"/>
    <cellStyle name="Hyperlink" xfId="423" builtinId="8" hidden="1"/>
    <cellStyle name="Hyperlink" xfId="425" builtinId="8" hidden="1"/>
    <cellStyle name="Hyperlink" xfId="427" builtinId="8" hidden="1"/>
    <cellStyle name="Hyperlink" xfId="429" builtinId="8" hidden="1"/>
    <cellStyle name="Hyperlink" xfId="431" builtinId="8" hidden="1"/>
    <cellStyle name="Hyperlink" xfId="433" builtinId="8" hidden="1"/>
    <cellStyle name="Hyperlink" xfId="435" builtinId="8" hidden="1"/>
    <cellStyle name="Hyperlink" xfId="437" builtinId="8" hidden="1"/>
    <cellStyle name="Hyperlink" xfId="439" builtinId="8" hidden="1"/>
    <cellStyle name="Hyperlink" xfId="441" builtinId="8" hidden="1"/>
    <cellStyle name="Hyperlink" xfId="443" builtinId="8" hidden="1"/>
    <cellStyle name="Hyperlink" xfId="445" builtinId="8" hidden="1"/>
    <cellStyle name="Hyperlink" xfId="447" builtinId="8" hidden="1"/>
    <cellStyle name="Hyperlink" xfId="449" builtinId="8" hidden="1"/>
    <cellStyle name="Hyperlink" xfId="451" builtinId="8" hidden="1"/>
    <cellStyle name="Hyperlink" xfId="453" builtinId="8" hidden="1"/>
    <cellStyle name="Hyperlink" xfId="455" builtinId="8" hidden="1"/>
    <cellStyle name="Hyperlink" xfId="457" builtinId="8" hidden="1"/>
    <cellStyle name="Hyperlink" xfId="459" builtinId="8" hidden="1"/>
    <cellStyle name="Hyperlink" xfId="461" builtinId="8" hidden="1"/>
    <cellStyle name="Hyperlink" xfId="463" builtinId="8" hidden="1"/>
    <cellStyle name="Hyperlink" xfId="465" builtinId="8" hidden="1"/>
    <cellStyle name="Hyperlink" xfId="467" builtinId="8" hidden="1"/>
    <cellStyle name="Hyperlink" xfId="469" builtinId="8" hidden="1"/>
    <cellStyle name="Hyperlink" xfId="471" builtinId="8" hidden="1"/>
    <cellStyle name="Hyperlink" xfId="473" builtinId="8" hidden="1"/>
    <cellStyle name="Hyperlink" xfId="475" builtinId="8" hidden="1"/>
    <cellStyle name="Hyperlink" xfId="477" builtinId="8" hidden="1"/>
    <cellStyle name="Hyperlink" xfId="479" builtinId="8" hidden="1"/>
    <cellStyle name="Hyperlink" xfId="481" builtinId="8" hidden="1"/>
    <cellStyle name="Hyperlink" xfId="483" builtinId="8" hidden="1"/>
    <cellStyle name="Hyperlink" xfId="485" builtinId="8" hidden="1"/>
    <cellStyle name="Hyperlink" xfId="487" builtinId="8" hidden="1"/>
    <cellStyle name="Hyperlink" xfId="489" builtinId="8" hidden="1"/>
    <cellStyle name="Hyperlink" xfId="491" builtinId="8" hidden="1"/>
    <cellStyle name="Hyperlink" xfId="493" builtinId="8" hidden="1"/>
    <cellStyle name="Hyperlink" xfId="495" builtinId="8" hidden="1"/>
    <cellStyle name="Hyperlink" xfId="497" builtinId="8" hidden="1"/>
    <cellStyle name="Hyperlink" xfId="499" builtinId="8" hidden="1"/>
    <cellStyle name="Hyperlink" xfId="501" builtinId="8" hidden="1"/>
    <cellStyle name="Hyperlink" xfId="503" builtinId="8" hidden="1"/>
    <cellStyle name="Hyperlink" xfId="505" builtinId="8" hidden="1"/>
    <cellStyle name="Hyperlink" xfId="507" builtinId="8" hidden="1"/>
    <cellStyle name="Hyperlink" xfId="509" builtinId="8" hidden="1"/>
    <cellStyle name="Hyperlink" xfId="511" builtinId="8" hidden="1"/>
    <cellStyle name="Hyperlink" xfId="513" builtinId="8" hidden="1"/>
    <cellStyle name="Hyperlink" xfId="515" builtinId="8" hidden="1"/>
    <cellStyle name="Hyperlink" xfId="517" builtinId="8" hidden="1"/>
    <cellStyle name="Hyperlink" xfId="519" builtinId="8" hidden="1"/>
    <cellStyle name="Hyperlink" xfId="521" builtinId="8" hidden="1"/>
    <cellStyle name="Hyperlink" xfId="523" builtinId="8" hidden="1"/>
    <cellStyle name="Hyperlink" xfId="525" builtinId="8" hidden="1"/>
    <cellStyle name="Hyperlink" xfId="527" builtinId="8" hidden="1"/>
    <cellStyle name="Hyperlink" xfId="529" builtinId="8" hidden="1"/>
    <cellStyle name="Hyperlink" xfId="531" builtinId="8" hidden="1"/>
    <cellStyle name="Hyperlink" xfId="533" builtinId="8" hidden="1"/>
    <cellStyle name="Hyperlink" xfId="535" builtinId="8" hidden="1"/>
    <cellStyle name="Hyperlink" xfId="537" builtinId="8" hidden="1"/>
    <cellStyle name="Hyperlink" xfId="539" builtinId="8" hidden="1"/>
    <cellStyle name="Hyperlink" xfId="541" builtinId="8" hidden="1"/>
    <cellStyle name="Hyperlink" xfId="543" builtinId="8" hidden="1"/>
    <cellStyle name="Hyperlink" xfId="545" builtinId="8" hidden="1"/>
    <cellStyle name="Hyperlink" xfId="547" builtinId="8" hidden="1"/>
    <cellStyle name="Hyperlink" xfId="549" builtinId="8" hidden="1"/>
    <cellStyle name="Hyperlink" xfId="551" builtinId="8" hidden="1"/>
    <cellStyle name="Hyperlink" xfId="553" builtinId="8" hidden="1"/>
    <cellStyle name="Hyperlink" xfId="555" builtinId="8" hidden="1"/>
    <cellStyle name="Hyperlink" xfId="557" builtinId="8" hidden="1"/>
    <cellStyle name="Hyperlink" xfId="559" builtinId="8" hidden="1"/>
    <cellStyle name="Hyperlink" xfId="561" builtinId="8" hidden="1"/>
    <cellStyle name="Hyperlink" xfId="563" builtinId="8" hidden="1"/>
    <cellStyle name="Hyperlink" xfId="565" builtinId="8" hidden="1"/>
    <cellStyle name="Hyperlink" xfId="567" builtinId="8" hidden="1"/>
    <cellStyle name="Hyperlink" xfId="569" builtinId="8" hidden="1"/>
    <cellStyle name="Hyperlink" xfId="571" builtinId="8" hidden="1"/>
    <cellStyle name="Hyperlink" xfId="573" builtinId="8" hidden="1"/>
    <cellStyle name="Hyperlink" xfId="575" builtinId="8" hidden="1"/>
    <cellStyle name="Hyperlink" xfId="577" builtinId="8" hidden="1"/>
    <cellStyle name="Hyperlink" xfId="579" builtinId="8" hidden="1"/>
    <cellStyle name="Hyperlink" xfId="581" builtinId="8" hidden="1"/>
    <cellStyle name="Hyperlink" xfId="583" builtinId="8" hidden="1"/>
    <cellStyle name="Hyperlink" xfId="585" builtinId="8" hidden="1"/>
    <cellStyle name="Hyperlink" xfId="587" builtinId="8" hidden="1"/>
    <cellStyle name="Hyperlink" xfId="589" builtinId="8" hidden="1"/>
    <cellStyle name="Hyperlink" xfId="591" builtinId="8" hidden="1"/>
    <cellStyle name="Hyperlink" xfId="593" builtinId="8" hidden="1"/>
    <cellStyle name="Hyperlink" xfId="595" builtinId="8" hidden="1"/>
    <cellStyle name="Hyperlink" xfId="597" builtinId="8" hidden="1"/>
    <cellStyle name="Hyperlink" xfId="599" builtinId="8" hidden="1"/>
    <cellStyle name="Hyperlink" xfId="601" builtinId="8" hidden="1"/>
    <cellStyle name="Hyperlink" xfId="603" builtinId="8" hidden="1"/>
    <cellStyle name="Hyperlink" xfId="605" builtinId="8" hidden="1"/>
    <cellStyle name="Hyperlink" xfId="607" builtinId="8" hidden="1"/>
    <cellStyle name="Hyperlink" xfId="609" builtinId="8" hidden="1"/>
    <cellStyle name="Hyperlink" xfId="611" builtinId="8" hidden="1"/>
    <cellStyle name="Hyperlink" xfId="613" builtinId="8" hidden="1"/>
    <cellStyle name="Hyperlink" xfId="615" builtinId="8" hidden="1"/>
    <cellStyle name="Hyperlink" xfId="617" builtinId="8" hidden="1"/>
    <cellStyle name="Hyperlink" xfId="619" builtinId="8" hidden="1"/>
    <cellStyle name="Hyperlink" xfId="621" builtinId="8" hidden="1"/>
    <cellStyle name="Hyperlink" xfId="623" builtinId="8" hidden="1"/>
    <cellStyle name="Hyperlink" xfId="625" builtinId="8" hidden="1"/>
    <cellStyle name="Hyperlink" xfId="627" builtinId="8" hidden="1"/>
    <cellStyle name="Hyperlink" xfId="629" builtinId="8" hidden="1"/>
    <cellStyle name="Hyperlink" xfId="631" builtinId="8" hidden="1"/>
    <cellStyle name="Hyperlink" xfId="633" builtinId="8" hidden="1"/>
    <cellStyle name="Hyperlink" xfId="635" builtinId="8" hidden="1"/>
    <cellStyle name="Hyperlink" xfId="637" builtinId="8" hidden="1"/>
    <cellStyle name="Hyperlink" xfId="639" builtinId="8" hidden="1"/>
    <cellStyle name="Hyperlink" xfId="641" builtinId="8" hidden="1"/>
    <cellStyle name="Hyperlink" xfId="643" builtinId="8" hidden="1"/>
    <cellStyle name="Hyperlink" xfId="645" builtinId="8" hidden="1"/>
    <cellStyle name="Hyperlink" xfId="647" builtinId="8" hidden="1"/>
    <cellStyle name="Hyperlink" xfId="649" builtinId="8" hidden="1"/>
    <cellStyle name="Hyperlink" xfId="651" builtinId="8" hidden="1"/>
    <cellStyle name="Hyperlink" xfId="653" builtinId="8" hidden="1"/>
    <cellStyle name="Hyperlink" xfId="655" builtinId="8" hidden="1"/>
    <cellStyle name="Hyperlink" xfId="657" builtinId="8" hidden="1"/>
    <cellStyle name="Hyperlink" xfId="659" builtinId="8" hidden="1"/>
    <cellStyle name="Hyperlink" xfId="661" builtinId="8" hidden="1"/>
    <cellStyle name="Hyperlink" xfId="663" builtinId="8" hidden="1"/>
    <cellStyle name="Hyperlink" xfId="665" builtinId="8" hidden="1"/>
    <cellStyle name="Hyperlink" xfId="667" builtinId="8" hidden="1"/>
    <cellStyle name="Hyperlink" xfId="669" builtinId="8" hidden="1"/>
    <cellStyle name="Hyperlink" xfId="671" builtinId="8" hidden="1"/>
    <cellStyle name="Hyperlink" xfId="673" builtinId="8" hidden="1"/>
    <cellStyle name="Hyperlink" xfId="675" builtinId="8" hidden="1"/>
    <cellStyle name="Hyperlink" xfId="677" builtinId="8" hidden="1"/>
    <cellStyle name="Hyperlink" xfId="679" builtinId="8" hidden="1"/>
    <cellStyle name="Hyperlink" xfId="681" builtinId="8" hidden="1"/>
    <cellStyle name="Hyperlink" xfId="683" builtinId="8" hidden="1"/>
    <cellStyle name="Hyperlink" xfId="685" builtinId="8" hidden="1"/>
    <cellStyle name="Hyperlink" xfId="687" builtinId="8" hidden="1"/>
    <cellStyle name="Hyperlink" xfId="689" builtinId="8" hidden="1"/>
    <cellStyle name="Hyperlink" xfId="691" builtinId="8" hidden="1"/>
    <cellStyle name="Hyperlink" xfId="693" builtinId="8" hidden="1"/>
    <cellStyle name="Hyperlink" xfId="695" builtinId="8" hidden="1"/>
    <cellStyle name="Hyperlink" xfId="697" builtinId="8" hidden="1"/>
    <cellStyle name="Hyperlink" xfId="699" builtinId="8" hidden="1"/>
    <cellStyle name="Hyperlink" xfId="701" builtinId="8" hidden="1"/>
    <cellStyle name="Hyperlink" xfId="703" builtinId="8" hidden="1"/>
    <cellStyle name="Hyperlink" xfId="705" builtinId="8" hidden="1"/>
    <cellStyle name="Hyperlink" xfId="707" builtinId="8" hidden="1"/>
    <cellStyle name="Hyperlink" xfId="709" builtinId="8" hidden="1"/>
    <cellStyle name="Hyperlink" xfId="711" builtinId="8" hidden="1"/>
    <cellStyle name="Hyperlink" xfId="713" builtinId="8" hidden="1"/>
    <cellStyle name="Hyperlink" xfId="715" builtinId="8" hidden="1"/>
    <cellStyle name="Hyperlink" xfId="717" builtinId="8" hidden="1"/>
    <cellStyle name="Hyperlink" xfId="719" builtinId="8" hidden="1"/>
    <cellStyle name="Hyperlink" xfId="721" builtinId="8" hidden="1"/>
    <cellStyle name="Hyperlink" xfId="723" builtinId="8" hidden="1"/>
    <cellStyle name="Hyperlink" xfId="725" builtinId="8" hidden="1"/>
    <cellStyle name="Hyperlink" xfId="727" builtinId="8" hidden="1"/>
    <cellStyle name="Hyperlink" xfId="729" builtinId="8" hidden="1"/>
    <cellStyle name="Hyperlink" xfId="731" builtinId="8" hidden="1"/>
    <cellStyle name="Hyperlink" xfId="733" builtinId="8" hidden="1"/>
    <cellStyle name="Hyperlink" xfId="735" builtinId="8" hidden="1"/>
    <cellStyle name="Hyperlink" xfId="737" builtinId="8" hidden="1"/>
    <cellStyle name="Hyperlink" xfId="739" builtinId="8" hidden="1"/>
    <cellStyle name="Hyperlink" xfId="741" builtinId="8" hidden="1"/>
    <cellStyle name="Hyperlink" xfId="743" builtinId="8" hidden="1"/>
    <cellStyle name="Hyperlink" xfId="745" builtinId="8" hidden="1"/>
    <cellStyle name="Hyperlink" xfId="747" builtinId="8" hidden="1"/>
    <cellStyle name="Hyperlink" xfId="749" builtinId="8" hidden="1"/>
    <cellStyle name="Hyperlink" xfId="751" builtinId="8" hidden="1"/>
    <cellStyle name="Hyperlink" xfId="753" builtinId="8" hidden="1"/>
    <cellStyle name="Hyperlink" xfId="755" builtinId="8" hidden="1"/>
    <cellStyle name="Hyperlink" xfId="757" builtinId="8" hidden="1"/>
    <cellStyle name="Hyperlink" xfId="759" builtinId="8" hidden="1"/>
    <cellStyle name="Hyperlink" xfId="761" builtinId="8" hidden="1"/>
    <cellStyle name="Hyperlink" xfId="763" builtinId="8" hidden="1"/>
    <cellStyle name="Hyperlink" xfId="765" builtinId="8" hidden="1"/>
    <cellStyle name="Hyperlink" xfId="767" builtinId="8" hidden="1"/>
    <cellStyle name="Hyperlink" xfId="769" builtinId="8" hidden="1"/>
    <cellStyle name="Hyperlink" xfId="771" builtinId="8" hidden="1"/>
    <cellStyle name="Hyperlink" xfId="773" builtinId="8" hidden="1"/>
    <cellStyle name="Hyperlink" xfId="775" builtinId="8" hidden="1"/>
    <cellStyle name="Hyperlink" xfId="777" builtinId="8" hidden="1"/>
    <cellStyle name="Hyperlink" xfId="779" builtinId="8" hidden="1"/>
    <cellStyle name="Hyperlink" xfId="781" builtinId="8" hidden="1"/>
    <cellStyle name="Hyperlink" xfId="783" builtinId="8" hidden="1"/>
    <cellStyle name="Hyperlink" xfId="785" builtinId="8" hidden="1"/>
    <cellStyle name="Hyperlink" xfId="787" builtinId="8" hidden="1"/>
    <cellStyle name="Hyperlink" xfId="789" builtinId="8" hidden="1"/>
    <cellStyle name="Hyperlink" xfId="791" builtinId="8" hidden="1"/>
    <cellStyle name="Hyperlink" xfId="793" builtinId="8" hidden="1"/>
    <cellStyle name="Hyperlink" xfId="795" builtinId="8" hidden="1"/>
    <cellStyle name="Hyperlink" xfId="797" builtinId="8" hidden="1"/>
    <cellStyle name="Hyperlink" xfId="799" builtinId="8" hidden="1"/>
    <cellStyle name="Hyperlink" xfId="801" builtinId="8" hidden="1"/>
    <cellStyle name="Hyperlink" xfId="803" builtinId="8" hidden="1"/>
    <cellStyle name="Hyperlink" xfId="805" builtinId="8" hidden="1"/>
    <cellStyle name="Hyperlink" xfId="807" builtinId="8" hidden="1"/>
    <cellStyle name="Hyperlink" xfId="809" builtinId="8" hidden="1"/>
    <cellStyle name="Hyperlink" xfId="811" builtinId="8" hidden="1"/>
    <cellStyle name="Hyperlink" xfId="813" builtinId="8" hidden="1"/>
    <cellStyle name="Hyperlink" xfId="815" builtinId="8" hidden="1"/>
    <cellStyle name="Hyperlink" xfId="817" builtinId="8" hidden="1"/>
    <cellStyle name="Hyperlink" xfId="819" builtinId="8" hidden="1"/>
    <cellStyle name="Hyperlink" xfId="821" builtinId="8" hidden="1"/>
    <cellStyle name="Hyperlink" xfId="823" builtinId="8" hidden="1"/>
    <cellStyle name="Hyperlink" xfId="825" builtinId="8" hidden="1"/>
    <cellStyle name="Hyperlink" xfId="827" builtinId="8" hidden="1"/>
    <cellStyle name="Hyperlink" xfId="829" builtinId="8" hidden="1"/>
    <cellStyle name="Hyperlink" xfId="831" builtinId="8" hidden="1"/>
    <cellStyle name="Hyperlink" xfId="833" builtinId="8" hidden="1"/>
    <cellStyle name="Hyperlink" xfId="835" builtinId="8" hidden="1"/>
    <cellStyle name="Hyperlink" xfId="837" builtinId="8" hidden="1"/>
    <cellStyle name="Hyperlink" xfId="839" builtinId="8" hidden="1"/>
    <cellStyle name="Hyperlink" xfId="841" builtinId="8" hidden="1"/>
    <cellStyle name="Hyperlink" xfId="843" builtinId="8" hidden="1"/>
    <cellStyle name="Hyperlink" xfId="845" builtinId="8" hidden="1"/>
    <cellStyle name="Hyperlink" xfId="847" builtinId="8" hidden="1"/>
    <cellStyle name="Hyperlink" xfId="849" builtinId="8" hidden="1"/>
    <cellStyle name="Hyperlink" xfId="851" builtinId="8" hidden="1"/>
    <cellStyle name="Hyperlink" xfId="853" builtinId="8" hidden="1"/>
    <cellStyle name="Hyperlink" xfId="855" builtinId="8" hidden="1"/>
    <cellStyle name="Hyperlink" xfId="857" builtinId="8" hidden="1"/>
    <cellStyle name="Hyperlink" xfId="859" builtinId="8" hidden="1"/>
    <cellStyle name="Hyperlink" xfId="861" builtinId="8" hidden="1"/>
    <cellStyle name="Hyperlink" xfId="863" builtinId="8" hidden="1"/>
    <cellStyle name="Hyperlink" xfId="865" builtinId="8" hidden="1"/>
    <cellStyle name="Hyperlink" xfId="867" builtinId="8" hidden="1"/>
    <cellStyle name="Hyperlink" xfId="869" builtinId="8" hidden="1"/>
    <cellStyle name="Hyperlink" xfId="871" builtinId="8" hidden="1"/>
    <cellStyle name="Hyperlink" xfId="873" builtinId="8" hidden="1"/>
    <cellStyle name="Hyperlink" xfId="875" builtinId="8" hidden="1"/>
    <cellStyle name="Hyperlink" xfId="877" builtinId="8" hidden="1"/>
    <cellStyle name="Hyperlink" xfId="879" builtinId="8" hidden="1"/>
    <cellStyle name="Hyperlink" xfId="881" builtinId="8" hidden="1"/>
    <cellStyle name="Hyperlink" xfId="883" builtinId="8" hidden="1"/>
    <cellStyle name="Hyperlink" xfId="885" builtinId="8" hidden="1"/>
    <cellStyle name="Hyperlink" xfId="887" builtinId="8" hidden="1"/>
    <cellStyle name="Hyperlink" xfId="889" builtinId="8" hidden="1"/>
    <cellStyle name="Hyperlink" xfId="891" builtinId="8" hidden="1"/>
    <cellStyle name="Hyperlink" xfId="893" builtinId="8" hidden="1"/>
    <cellStyle name="Hyperlink" xfId="895" builtinId="8" hidden="1"/>
    <cellStyle name="Hyperlink" xfId="897" builtinId="8" hidden="1"/>
    <cellStyle name="Hyperlink" xfId="899" builtinId="8"/>
    <cellStyle name="Hyperlink 2" xfId="223" xr:uid="{00000000-0005-0000-0000-0000A5030000}"/>
    <cellStyle name="Normal" xfId="0" builtinId="0"/>
    <cellStyle name="Normal 2 2" xfId="224" xr:uid="{00000000-0005-0000-0000-0000A7030000}"/>
    <cellStyle name="Normal 2 3" xfId="940" xr:uid="{AA4D6601-CC96-C345-8D6D-7D1E0A1DC63B}"/>
    <cellStyle name="Normal 5 2 2" xfId="939" xr:uid="{E5BEE8E4-D3F8-BE48-8311-5E30F5A4AFBA}"/>
    <cellStyle name="Percent" xfId="927" builtinId="5"/>
    <cellStyle name="Percent 3" xfId="938" xr:uid="{16BD7A9A-7E65-954C-9E02-3DEA00AD386F}"/>
  </cellStyles>
  <dxfs count="6">
    <dxf>
      <font>
        <b/>
        <i val="0"/>
        <color auto="1"/>
      </font>
      <fill>
        <patternFill patternType="none">
          <fgColor indexed="64"/>
          <bgColor auto="1"/>
        </patternFill>
      </fill>
    </dxf>
    <dxf>
      <font>
        <b/>
        <i val="0"/>
        <color auto="1"/>
      </font>
      <fill>
        <patternFill patternType="none">
          <fgColor indexed="64"/>
          <bgColor auto="1"/>
        </patternFill>
      </fill>
    </dxf>
    <dxf>
      <font>
        <b/>
        <i val="0"/>
        <color auto="1"/>
      </font>
      <fill>
        <patternFill patternType="none">
          <fgColor indexed="64"/>
          <bgColor auto="1"/>
        </patternFill>
      </fill>
    </dxf>
    <dxf>
      <font>
        <b/>
        <i val="0"/>
        <color auto="1"/>
      </font>
      <fill>
        <patternFill patternType="none">
          <fgColor indexed="64"/>
          <bgColor auto="1"/>
        </patternFill>
      </fill>
    </dxf>
    <dxf>
      <font>
        <b/>
        <i val="0"/>
        <color auto="1"/>
      </font>
      <fill>
        <patternFill patternType="none">
          <fgColor indexed="64"/>
          <bgColor auto="1"/>
        </patternFill>
      </fill>
    </dxf>
    <dxf>
      <font>
        <b/>
        <i val="0"/>
        <color auto="1"/>
      </font>
      <fill>
        <patternFill patternType="none">
          <fgColor indexed="64"/>
          <bgColor auto="1"/>
        </patternFill>
      </fill>
    </dxf>
  </dxfs>
  <tableStyles count="0" defaultTableStyle="TableStyleMedium9" defaultPivotStyle="PivotStyleMedium4"/>
  <colors>
    <mruColors>
      <color rgb="FF007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Figure 1. Percent of Students Who Identified this HIPP as Important to their Success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clustered"/>
        <c:varyColors val="0"/>
        <c:ser>
          <c:idx val="0"/>
          <c:order val="0"/>
          <c:tx>
            <c:strRef>
              <c:f>'HIDE - Tables'!$C$1</c:f>
              <c:strCache>
                <c:ptCount val="1"/>
                <c:pt idx="0">
                  <c:v>% Selected</c:v>
                </c:pt>
              </c:strCache>
            </c:strRef>
          </c:tx>
          <c:spPr>
            <a:solidFill>
              <a:schemeClr val="accent1"/>
            </a:solidFill>
            <a:ln>
              <a:noFill/>
            </a:ln>
            <a:effectLst/>
          </c:spPr>
          <c:invertIfNegative val="0"/>
          <c:dPt>
            <c:idx val="0"/>
            <c:invertIfNegative val="0"/>
            <c:bubble3D val="0"/>
            <c:spPr>
              <a:solidFill>
                <a:schemeClr val="accent1"/>
              </a:solidFill>
              <a:ln>
                <a:noFill/>
              </a:ln>
              <a:effectLst/>
            </c:spPr>
            <c:extLst>
              <c:ext xmlns:c16="http://schemas.microsoft.com/office/drawing/2014/chart" uri="{C3380CC4-5D6E-409C-BE32-E72D297353CC}">
                <c16:uniqueId val="{00000001-CDA8-B74E-9779-670CD3CD5195}"/>
              </c:ext>
            </c:extLst>
          </c:dPt>
          <c:dPt>
            <c:idx val="1"/>
            <c:invertIfNegative val="0"/>
            <c:bubble3D val="0"/>
            <c:spPr>
              <a:solidFill>
                <a:schemeClr val="accent1"/>
              </a:solidFill>
              <a:ln>
                <a:noFill/>
              </a:ln>
              <a:effectLst/>
            </c:spPr>
            <c:extLst>
              <c:ext xmlns:c16="http://schemas.microsoft.com/office/drawing/2014/chart" uri="{C3380CC4-5D6E-409C-BE32-E72D297353CC}">
                <c16:uniqueId val="{00000003-CDA8-B74E-9779-670CD3CD5195}"/>
              </c:ext>
            </c:extLst>
          </c:dPt>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'HIDE - Tables'!$B$2:$B$16</c:f>
              <c:strCache>
                <c:ptCount val="11"/>
                <c:pt idx="0">
                  <c:v>Off-campus study</c:v>
                </c:pt>
                <c:pt idx="1">
                  <c:v>Undergraduate Research</c:v>
                </c:pt>
                <c:pt idx="2">
                  <c:v>Collaborating with faculty on a research project</c:v>
                </c:pt>
                <c:pt idx="3">
                  <c:v>First-year Experiences</c:v>
                </c:pt>
                <c:pt idx="4">
                  <c:v>Community Engagement</c:v>
                </c:pt>
                <c:pt idx="5">
                  <c:v>Internships</c:v>
                </c:pt>
                <c:pt idx="6">
                  <c:v>Intercollegiate athletics</c:v>
                </c:pt>
                <c:pt idx="7">
                  <c:v>General education courses and electives</c:v>
                </c:pt>
                <c:pt idx="8">
                  <c:v>Clubs and student organizations</c:v>
                </c:pt>
                <c:pt idx="9">
                  <c:v>Support from key faculty and staff at IWU*</c:v>
                </c:pt>
                <c:pt idx="10">
                  <c:v>What I’ve learned in my major(s) and minor(s)*</c:v>
                </c:pt>
              </c:strCache>
            </c:strRef>
          </c:cat>
          <c:val>
            <c:numRef>
              <c:f>'HIDE - Tables'!$C$2:$C$16</c:f>
              <c:numCache>
                <c:formatCode>0%</c:formatCode>
                <c:ptCount val="11"/>
                <c:pt idx="0">
                  <c:v>7.0000000000000007E-2</c:v>
                </c:pt>
                <c:pt idx="1">
                  <c:v>7.0000000000000007E-2</c:v>
                </c:pt>
                <c:pt idx="2">
                  <c:v>0.08</c:v>
                </c:pt>
                <c:pt idx="3">
                  <c:v>0.08</c:v>
                </c:pt>
                <c:pt idx="4">
                  <c:v>0.13</c:v>
                </c:pt>
                <c:pt idx="5">
                  <c:v>0.17</c:v>
                </c:pt>
                <c:pt idx="6">
                  <c:v>0.19</c:v>
                </c:pt>
                <c:pt idx="7">
                  <c:v>0.23</c:v>
                </c:pt>
                <c:pt idx="8">
                  <c:v>0.25</c:v>
                </c:pt>
                <c:pt idx="9">
                  <c:v>0.38</c:v>
                </c:pt>
                <c:pt idx="10">
                  <c:v>0.74</c:v>
                </c:pt>
              </c:numCache>
            </c:numRef>
          </c:val>
          <c:extLst>
            <c:ext xmlns:c16="http://schemas.microsoft.com/office/drawing/2014/chart" uri="{C3380CC4-5D6E-409C-BE32-E72D297353CC}">
              <c16:uniqueId val="{00000004-CDA8-B74E-9779-670CD3CD5195}"/>
            </c:ext>
          </c:extLst>
        </c:ser>
        <c:dLbls>
          <c:showLegendKey val="0"/>
          <c:showVal val="0"/>
          <c:showCatName val="0"/>
          <c:showSerName val="0"/>
          <c:showPercent val="0"/>
          <c:showBubbleSize val="0"/>
        </c:dLbls>
        <c:gapWidth val="182"/>
        <c:axId val="537095008"/>
        <c:axId val="537096688"/>
      </c:barChart>
      <c:catAx>
        <c:axId val="537095008"/>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537096688"/>
        <c:crosses val="autoZero"/>
        <c:auto val="1"/>
        <c:lblAlgn val="ctr"/>
        <c:lblOffset val="100"/>
        <c:noMultiLvlLbl val="0"/>
      </c:catAx>
      <c:valAx>
        <c:axId val="537096688"/>
        <c:scaling>
          <c:orientation val="minMax"/>
        </c:scaling>
        <c:delete val="1"/>
        <c:axPos val="t"/>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crossAx val="537095008"/>
        <c:crosses val="max"/>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Figure 2: Percent of Students who Identified Learning in Major/Minor and Faculty/Staff Support as Important to their Success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'HIDE - Tables'!$A$20</c:f>
              <c:strCache>
                <c:ptCount val="1"/>
                <c:pt idx="0">
                  <c:v>IWU</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'HIDE - Tables'!$B$19:$C$19</c:f>
              <c:strCache>
                <c:ptCount val="2"/>
                <c:pt idx="0">
                  <c:v>What I learned in my major(s) and minor(s)</c:v>
                </c:pt>
                <c:pt idx="1">
                  <c:v>Support from key faculty and staff</c:v>
                </c:pt>
              </c:strCache>
            </c:strRef>
          </c:cat>
          <c:val>
            <c:numRef>
              <c:f>'HIDE - Tables'!$B$20:$C$20</c:f>
              <c:numCache>
                <c:formatCode>0%</c:formatCode>
                <c:ptCount val="2"/>
                <c:pt idx="0">
                  <c:v>0.74</c:v>
                </c:pt>
                <c:pt idx="1">
                  <c:v>0.38</c:v>
                </c:pt>
              </c:numCache>
            </c:numRef>
          </c:val>
          <c:extLst>
            <c:ext xmlns:c16="http://schemas.microsoft.com/office/drawing/2014/chart" uri="{C3380CC4-5D6E-409C-BE32-E72D297353CC}">
              <c16:uniqueId val="{00000000-AC92-2D41-859E-776756511529}"/>
            </c:ext>
          </c:extLst>
        </c:ser>
        <c:ser>
          <c:idx val="1"/>
          <c:order val="1"/>
          <c:tx>
            <c:strRef>
              <c:f>'HIDE - Tables'!$A$21</c:f>
              <c:strCache>
                <c:ptCount val="1"/>
                <c:pt idx="0">
                  <c:v>All Other Institutions</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'HIDE - Tables'!$B$19:$C$19</c:f>
              <c:strCache>
                <c:ptCount val="2"/>
                <c:pt idx="0">
                  <c:v>What I learned in my major(s) and minor(s)</c:v>
                </c:pt>
                <c:pt idx="1">
                  <c:v>Support from key faculty and staff</c:v>
                </c:pt>
              </c:strCache>
            </c:strRef>
          </c:cat>
          <c:val>
            <c:numRef>
              <c:f>'HIDE - Tables'!$B$21:$C$21</c:f>
              <c:numCache>
                <c:formatCode>0%</c:formatCode>
                <c:ptCount val="2"/>
                <c:pt idx="0">
                  <c:v>0.7</c:v>
                </c:pt>
                <c:pt idx="1">
                  <c:v>0.47</c:v>
                </c:pt>
              </c:numCache>
            </c:numRef>
          </c:val>
          <c:extLst>
            <c:ext xmlns:c16="http://schemas.microsoft.com/office/drawing/2014/chart" uri="{C3380CC4-5D6E-409C-BE32-E72D297353CC}">
              <c16:uniqueId val="{00000001-AC92-2D41-859E-776756511529}"/>
            </c:ext>
          </c:extLst>
        </c:ser>
        <c:dLbls>
          <c:showLegendKey val="0"/>
          <c:showVal val="0"/>
          <c:showCatName val="0"/>
          <c:showSerName val="0"/>
          <c:showPercent val="0"/>
          <c:showBubbleSize val="0"/>
        </c:dLbls>
        <c:gapWidth val="219"/>
        <c:overlap val="-27"/>
        <c:axId val="538467136"/>
        <c:axId val="538468816"/>
      </c:barChart>
      <c:catAx>
        <c:axId val="5384671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538468816"/>
        <c:crosses val="autoZero"/>
        <c:auto val="1"/>
        <c:lblAlgn val="ctr"/>
        <c:lblOffset val="100"/>
        <c:noMultiLvlLbl val="0"/>
      </c:catAx>
      <c:valAx>
        <c:axId val="538468816"/>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538467136"/>
        <c:crosses val="autoZero"/>
        <c:crossBetween val="between"/>
        <c:majorUnit val="0.2"/>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0" baseline="0">
                <a:solidFill>
                  <a:schemeClr val="tx1">
                    <a:lumMod val="65000"/>
                    <a:lumOff val="35000"/>
                  </a:schemeClr>
                </a:solidFill>
                <a:latin typeface="+mn-lt"/>
                <a:ea typeface="+mn-ea"/>
                <a:cs typeface="+mn-cs"/>
              </a:defRPr>
            </a:pPr>
            <a:r>
              <a:rPr lang="en-US" sz="1600" b="1"/>
              <a:t>Figure</a:t>
            </a:r>
            <a:r>
              <a:rPr lang="en-US" sz="1600" b="1" baseline="0"/>
              <a:t> 1. </a:t>
            </a:r>
            <a:r>
              <a:rPr lang="en-US" sz="1600" b="1"/>
              <a:t>Worries Indicator</a:t>
            </a:r>
          </a:p>
          <a:p>
            <a:pPr>
              <a:defRPr sz="1600" b="1"/>
            </a:pPr>
            <a:r>
              <a:rPr lang="en-US" sz="1100" b="1" i="1"/>
              <a:t>(Students responded using a 1-4 scale)</a:t>
            </a:r>
          </a:p>
        </c:rich>
      </c:tx>
      <c:overlay val="0"/>
      <c:spPr>
        <a:noFill/>
        <a:ln>
          <a:noFill/>
        </a:ln>
        <a:effectLst/>
      </c:spPr>
      <c:txPr>
        <a:bodyPr rot="0" spcFirstLastPara="1" vertOverflow="ellipsis" vert="horz" wrap="square" anchor="ctr" anchorCtr="1"/>
        <a:lstStyle/>
        <a:p>
          <a:pPr>
            <a:defRPr sz="16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'HIDE - Tables'!$B$24:$C$24</c:f>
              <c:strCache>
                <c:ptCount val="2"/>
                <c:pt idx="0">
                  <c:v>IWU</c:v>
                </c:pt>
                <c:pt idx="1">
                  <c:v>All Others</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'HIDE - Tables'!$B$24:$C$24</c:f>
              <c:strCache>
                <c:ptCount val="2"/>
                <c:pt idx="0">
                  <c:v>IWU</c:v>
                </c:pt>
                <c:pt idx="1">
                  <c:v>All Others</c:v>
                </c:pt>
              </c:strCache>
            </c:strRef>
          </c:cat>
          <c:val>
            <c:numRef>
              <c:f>'HIDE - Tables'!$B$25:$C$25</c:f>
              <c:numCache>
                <c:formatCode>General</c:formatCode>
                <c:ptCount val="2"/>
                <c:pt idx="0">
                  <c:v>3</c:v>
                </c:pt>
                <c:pt idx="1">
                  <c:v>3.02</c:v>
                </c:pt>
              </c:numCache>
            </c:numRef>
          </c:val>
          <c:extLst>
            <c:ext xmlns:c16="http://schemas.microsoft.com/office/drawing/2014/chart" uri="{C3380CC4-5D6E-409C-BE32-E72D297353CC}">
              <c16:uniqueId val="{00000000-7D67-1D4D-B9AD-26B9D693C7C7}"/>
            </c:ext>
          </c:extLst>
        </c:ser>
        <c:dLbls>
          <c:showLegendKey val="0"/>
          <c:showVal val="0"/>
          <c:showCatName val="0"/>
          <c:showSerName val="0"/>
          <c:showPercent val="0"/>
          <c:showBubbleSize val="0"/>
        </c:dLbls>
        <c:gapWidth val="219"/>
        <c:overlap val="-27"/>
        <c:axId val="736252320"/>
        <c:axId val="736253968"/>
      </c:barChart>
      <c:catAx>
        <c:axId val="7362523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736253968"/>
        <c:crosses val="autoZero"/>
        <c:auto val="1"/>
        <c:lblAlgn val="ctr"/>
        <c:lblOffset val="100"/>
        <c:noMultiLvlLbl val="0"/>
      </c:catAx>
      <c:valAx>
        <c:axId val="736253968"/>
        <c:scaling>
          <c:orientation val="minMax"/>
          <c:max val="4"/>
          <c:min val="1"/>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736252320"/>
        <c:crosses val="autoZero"/>
        <c:crossBetween val="between"/>
        <c:majorUnit val="1"/>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chart" Target="../charts/chart1.xml"/><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1" Type="http://schemas.openxmlformats.org/officeDocument/2006/relationships/image" Target="../media/image1.emf"/></Relationships>
</file>

<file path=xl/drawings/_rels/drawing5.xml.rels><?xml version="1.0" encoding="UTF-8" standalone="yes"?>
<Relationships xmlns="http://schemas.openxmlformats.org/package/2006/relationships"><Relationship Id="rId1" Type="http://schemas.openxmlformats.org/officeDocument/2006/relationships/image" Target="../media/image1.emf"/></Relationships>
</file>

<file path=xl/drawings/_rels/drawing6.xml.rels><?xml version="1.0" encoding="UTF-8" standalone="yes"?>
<Relationships xmlns="http://schemas.openxmlformats.org/package/2006/relationships"><Relationship Id="rId1" Type="http://schemas.openxmlformats.org/officeDocument/2006/relationships/image" Target="../media/image1.emf"/></Relationships>
</file>

<file path=xl/drawings/_rels/drawing7.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25400</xdr:colOff>
      <xdr:row>0</xdr:row>
      <xdr:rowOff>12700</xdr:rowOff>
    </xdr:from>
    <xdr:to>
      <xdr:col>1</xdr:col>
      <xdr:colOff>667767</xdr:colOff>
      <xdr:row>0</xdr:row>
      <xdr:rowOff>927100</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stretch>
          <a:fillRect/>
        </a:stretch>
      </xdr:blipFill>
      <xdr:spPr>
        <a:xfrm>
          <a:off x="25400" y="12700"/>
          <a:ext cx="1086867" cy="9144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25400</xdr:colOff>
      <xdr:row>0</xdr:row>
      <xdr:rowOff>25400</xdr:rowOff>
    </xdr:from>
    <xdr:to>
      <xdr:col>0</xdr:col>
      <xdr:colOff>1113536</xdr:colOff>
      <xdr:row>0</xdr:row>
      <xdr:rowOff>939800</xdr:rowOff>
    </xdr:to>
    <xdr:pic>
      <xdr:nvPicPr>
        <xdr:cNvPr id="2" name="Picture 1">
          <a:extLst>
            <a:ext uri="{FF2B5EF4-FFF2-40B4-BE49-F238E27FC236}">
              <a16:creationId xmlns:a16="http://schemas.microsoft.com/office/drawing/2014/main" id="{7F4BA8B5-9CBD-7645-94E0-C0CD3C5799DB}"/>
            </a:ext>
          </a:extLst>
        </xdr:cNvPr>
        <xdr:cNvPicPr>
          <a:picLocks/>
        </xdr:cNvPicPr>
      </xdr:nvPicPr>
      <xdr:blipFill>
        <a:blip xmlns:r="http://schemas.openxmlformats.org/officeDocument/2006/relationships" r:embed="rId1"/>
        <a:stretch>
          <a:fillRect/>
        </a:stretch>
      </xdr:blipFill>
      <xdr:spPr>
        <a:xfrm>
          <a:off x="25400" y="25400"/>
          <a:ext cx="1088136" cy="914400"/>
        </a:xfrm>
        <a:prstGeom prst="rect">
          <a:avLst/>
        </a:prstGeom>
      </xdr:spPr>
    </xdr:pic>
    <xdr:clientData/>
  </xdr:twoCellAnchor>
  <xdr:twoCellAnchor editAs="oneCell">
    <xdr:from>
      <xdr:col>0</xdr:col>
      <xdr:colOff>25400</xdr:colOff>
      <xdr:row>0</xdr:row>
      <xdr:rowOff>12700</xdr:rowOff>
    </xdr:from>
    <xdr:to>
      <xdr:col>0</xdr:col>
      <xdr:colOff>1112267</xdr:colOff>
      <xdr:row>0</xdr:row>
      <xdr:rowOff>927100</xdr:rowOff>
    </xdr:to>
    <xdr:pic>
      <xdr:nvPicPr>
        <xdr:cNvPr id="6" name="Picture 5">
          <a:extLst>
            <a:ext uri="{FF2B5EF4-FFF2-40B4-BE49-F238E27FC236}">
              <a16:creationId xmlns:a16="http://schemas.microsoft.com/office/drawing/2014/main" id="{B09CFCC1-8C82-8E48-A367-9B3579ED137E}"/>
            </a:ext>
          </a:extLst>
        </xdr:cNvPr>
        <xdr:cNvPicPr>
          <a:picLocks noChangeAspect="1"/>
        </xdr:cNvPicPr>
      </xdr:nvPicPr>
      <xdr:blipFill>
        <a:blip xmlns:r="http://schemas.openxmlformats.org/officeDocument/2006/relationships" r:embed="rId1"/>
        <a:stretch>
          <a:fillRect/>
        </a:stretch>
      </xdr:blipFill>
      <xdr:spPr>
        <a:xfrm>
          <a:off x="25400" y="12700"/>
          <a:ext cx="1086867" cy="914400"/>
        </a:xfrm>
        <a:prstGeom prst="rect">
          <a:avLst/>
        </a:prstGeom>
      </xdr:spPr>
    </xdr:pic>
    <xdr:clientData/>
  </xdr:twoCellAnchor>
  <xdr:twoCellAnchor>
    <xdr:from>
      <xdr:col>0</xdr:col>
      <xdr:colOff>0</xdr:colOff>
      <xdr:row>7</xdr:row>
      <xdr:rowOff>0</xdr:rowOff>
    </xdr:from>
    <xdr:to>
      <xdr:col>6</xdr:col>
      <xdr:colOff>381000</xdr:colOff>
      <xdr:row>27</xdr:row>
      <xdr:rowOff>165100</xdr:rowOff>
    </xdr:to>
    <xdr:graphicFrame macro="">
      <xdr:nvGraphicFramePr>
        <xdr:cNvPr id="7" name="Chart 6">
          <a:extLst>
            <a:ext uri="{FF2B5EF4-FFF2-40B4-BE49-F238E27FC236}">
              <a16:creationId xmlns:a16="http://schemas.microsoft.com/office/drawing/2014/main" id="{E5857257-F6BF-7744-9140-2DC97D39FCA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32</xdr:row>
      <xdr:rowOff>0</xdr:rowOff>
    </xdr:from>
    <xdr:to>
      <xdr:col>6</xdr:col>
      <xdr:colOff>379984</xdr:colOff>
      <xdr:row>57</xdr:row>
      <xdr:rowOff>3819</xdr:rowOff>
    </xdr:to>
    <xdr:graphicFrame macro="">
      <xdr:nvGraphicFramePr>
        <xdr:cNvPr id="8" name="Chart 7">
          <a:extLst>
            <a:ext uri="{FF2B5EF4-FFF2-40B4-BE49-F238E27FC236}">
              <a16:creationId xmlns:a16="http://schemas.microsoft.com/office/drawing/2014/main" id="{EDFDB3BE-C9BD-9B44-9836-028C02474AE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25400</xdr:colOff>
      <xdr:row>0</xdr:row>
      <xdr:rowOff>25400</xdr:rowOff>
    </xdr:from>
    <xdr:to>
      <xdr:col>0</xdr:col>
      <xdr:colOff>1117600</xdr:colOff>
      <xdr:row>0</xdr:row>
      <xdr:rowOff>939800</xdr:rowOff>
    </xdr:to>
    <xdr:pic>
      <xdr:nvPicPr>
        <xdr:cNvPr id="2" name="Picture 1">
          <a:extLst>
            <a:ext uri="{FF2B5EF4-FFF2-40B4-BE49-F238E27FC236}">
              <a16:creationId xmlns:a16="http://schemas.microsoft.com/office/drawing/2014/main" id="{DFCB5403-AE1F-F946-8D84-C38AC24BD958}"/>
            </a:ext>
          </a:extLst>
        </xdr:cNvPr>
        <xdr:cNvPicPr>
          <a:picLocks/>
        </xdr:cNvPicPr>
      </xdr:nvPicPr>
      <xdr:blipFill>
        <a:blip xmlns:r="http://schemas.openxmlformats.org/officeDocument/2006/relationships" r:embed="rId1"/>
        <a:stretch>
          <a:fillRect/>
        </a:stretch>
      </xdr:blipFill>
      <xdr:spPr>
        <a:xfrm>
          <a:off x="25400" y="25400"/>
          <a:ext cx="1092200" cy="914400"/>
        </a:xfrm>
        <a:prstGeom prst="rect">
          <a:avLst/>
        </a:prstGeom>
      </xdr:spPr>
    </xdr:pic>
    <xdr:clientData/>
  </xdr:twoCellAnchor>
  <xdr:twoCellAnchor>
    <xdr:from>
      <xdr:col>0</xdr:col>
      <xdr:colOff>0</xdr:colOff>
      <xdr:row>23</xdr:row>
      <xdr:rowOff>127000</xdr:rowOff>
    </xdr:from>
    <xdr:to>
      <xdr:col>7</xdr:col>
      <xdr:colOff>12700</xdr:colOff>
      <xdr:row>41</xdr:row>
      <xdr:rowOff>114299</xdr:rowOff>
    </xdr:to>
    <xdr:graphicFrame macro="">
      <xdr:nvGraphicFramePr>
        <xdr:cNvPr id="3" name="Chart 2">
          <a:extLst>
            <a:ext uri="{FF2B5EF4-FFF2-40B4-BE49-F238E27FC236}">
              <a16:creationId xmlns:a16="http://schemas.microsoft.com/office/drawing/2014/main" id="{9E466A23-CED1-A744-A300-D2B1117D4EF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38100</xdr:colOff>
      <xdr:row>0</xdr:row>
      <xdr:rowOff>0</xdr:rowOff>
    </xdr:from>
    <xdr:to>
      <xdr:col>0</xdr:col>
      <xdr:colOff>1130300</xdr:colOff>
      <xdr:row>0</xdr:row>
      <xdr:rowOff>914400</xdr:rowOff>
    </xdr:to>
    <xdr:pic>
      <xdr:nvPicPr>
        <xdr:cNvPr id="2" name="Picture 1">
          <a:extLst>
            <a:ext uri="{FF2B5EF4-FFF2-40B4-BE49-F238E27FC236}">
              <a16:creationId xmlns:a16="http://schemas.microsoft.com/office/drawing/2014/main" id="{9B289A8A-D504-5F4D-97EB-C075575B4879}"/>
            </a:ext>
          </a:extLst>
        </xdr:cNvPr>
        <xdr:cNvPicPr>
          <a:picLocks/>
        </xdr:cNvPicPr>
      </xdr:nvPicPr>
      <xdr:blipFill>
        <a:blip xmlns:r="http://schemas.openxmlformats.org/officeDocument/2006/relationships" r:embed="rId1"/>
        <a:stretch>
          <a:fillRect/>
        </a:stretch>
      </xdr:blipFill>
      <xdr:spPr>
        <a:xfrm>
          <a:off x="38100" y="0"/>
          <a:ext cx="1092200" cy="9144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25400</xdr:colOff>
      <xdr:row>0</xdr:row>
      <xdr:rowOff>25400</xdr:rowOff>
    </xdr:from>
    <xdr:to>
      <xdr:col>0</xdr:col>
      <xdr:colOff>1117600</xdr:colOff>
      <xdr:row>0</xdr:row>
      <xdr:rowOff>939800</xdr:rowOff>
    </xdr:to>
    <xdr:pic>
      <xdr:nvPicPr>
        <xdr:cNvPr id="2" name="Picture 1">
          <a:extLst>
            <a:ext uri="{FF2B5EF4-FFF2-40B4-BE49-F238E27FC236}">
              <a16:creationId xmlns:a16="http://schemas.microsoft.com/office/drawing/2014/main" id="{35277F72-E0F7-5045-859C-4F8FDF2D4FDB}"/>
            </a:ext>
          </a:extLst>
        </xdr:cNvPr>
        <xdr:cNvPicPr>
          <a:picLocks/>
        </xdr:cNvPicPr>
      </xdr:nvPicPr>
      <xdr:blipFill>
        <a:blip xmlns:r="http://schemas.openxmlformats.org/officeDocument/2006/relationships" r:embed="rId1"/>
        <a:stretch>
          <a:fillRect/>
        </a:stretch>
      </xdr:blipFill>
      <xdr:spPr>
        <a:xfrm>
          <a:off x="25400" y="25400"/>
          <a:ext cx="1092200" cy="9144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25400</xdr:colOff>
      <xdr:row>0</xdr:row>
      <xdr:rowOff>25400</xdr:rowOff>
    </xdr:from>
    <xdr:to>
      <xdr:col>0</xdr:col>
      <xdr:colOff>1112267</xdr:colOff>
      <xdr:row>0</xdr:row>
      <xdr:rowOff>939800</xdr:rowOff>
    </xdr:to>
    <xdr:pic>
      <xdr:nvPicPr>
        <xdr:cNvPr id="4" name="Picture 3">
          <a:extLst>
            <a:ext uri="{FF2B5EF4-FFF2-40B4-BE49-F238E27FC236}">
              <a16:creationId xmlns:a16="http://schemas.microsoft.com/office/drawing/2014/main" id="{00000000-0008-0000-0900-000004000000}"/>
            </a:ext>
          </a:extLst>
        </xdr:cNvPr>
        <xdr:cNvPicPr>
          <a:picLocks noChangeAspect="1"/>
        </xdr:cNvPicPr>
      </xdr:nvPicPr>
      <xdr:blipFill>
        <a:blip xmlns:r="http://schemas.openxmlformats.org/officeDocument/2006/relationships" r:embed="rId1"/>
        <a:stretch>
          <a:fillRect/>
        </a:stretch>
      </xdr:blipFill>
      <xdr:spPr>
        <a:xfrm>
          <a:off x="25400" y="25400"/>
          <a:ext cx="1086867" cy="9144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25400</xdr:colOff>
      <xdr:row>0</xdr:row>
      <xdr:rowOff>25400</xdr:rowOff>
    </xdr:from>
    <xdr:to>
      <xdr:col>1</xdr:col>
      <xdr:colOff>286767</xdr:colOff>
      <xdr:row>0</xdr:row>
      <xdr:rowOff>939800</xdr:rowOff>
    </xdr:to>
    <xdr:pic>
      <xdr:nvPicPr>
        <xdr:cNvPr id="3" name="Picture 2">
          <a:extLst>
            <a:ext uri="{FF2B5EF4-FFF2-40B4-BE49-F238E27FC236}">
              <a16:creationId xmlns:a16="http://schemas.microsoft.com/office/drawing/2014/main" id="{09ACE9D9-451F-5744-BD6A-A52ECCB84910}"/>
            </a:ext>
          </a:extLst>
        </xdr:cNvPr>
        <xdr:cNvPicPr>
          <a:picLocks noChangeAspect="1"/>
        </xdr:cNvPicPr>
      </xdr:nvPicPr>
      <xdr:blipFill>
        <a:blip xmlns:r="http://schemas.openxmlformats.org/officeDocument/2006/relationships" r:embed="rId1"/>
        <a:stretch>
          <a:fillRect/>
        </a:stretch>
      </xdr:blipFill>
      <xdr:spPr>
        <a:xfrm>
          <a:off x="25400" y="25400"/>
          <a:ext cx="1086867" cy="9144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P:/Users/hernanda/Desktop/P:/Volumes/staff/Department/CILA/Shared/HEDS%20NEW/Surveys/RPS/Seasons/Spring%202015/Reports/Interactive%20Comparison%20Report/Draft%20HEDS%20AAUP%20FY2012%20Fac%20Comp%20Report%20032812.xls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Alumni%20Survey%202011-12%20Comparison%20Pick%2010-04-12.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lect 9 Peers"/>
      <sheetName val="General"/>
      <sheetName val="Inst vs overall"/>
      <sheetName val="Inst vs overall by gender"/>
      <sheetName val="Formulas"/>
      <sheetName val="Peer Data"/>
      <sheetName val="PeerCht-%Women"/>
      <sheetName val="PeerCht-Tenure"/>
      <sheetName val="PeerCht-AvgSalary"/>
      <sheetName val="PeerCht-TotComp"/>
      <sheetName val="Data for graphs"/>
      <sheetName val="Data with Filters"/>
      <sheetName val="Notes"/>
      <sheetName val="Definitions"/>
      <sheetName val="Data"/>
      <sheetName val="AvgBenefit2010-2011"/>
      <sheetName val="Institutions"/>
      <sheetName val="RawData"/>
    </sheetNames>
    <sheetDataSet>
      <sheetData sheetId="0" refreshError="1">
        <row r="2">
          <cell r="B2" t="str">
            <v>Carleton College</v>
          </cell>
        </row>
      </sheetData>
      <sheetData sheetId="1" refreshError="1"/>
      <sheetData sheetId="2" refreshError="1"/>
      <sheetData sheetId="3">
        <row r="2">
          <cell r="B2" t="str">
            <v>Carleton College</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duction"/>
      <sheetName val="TableofContents"/>
      <sheetName val="Participating Institutions"/>
      <sheetName val="5yr-Comparison Pick"/>
      <sheetName val="5yr-Good Teaching"/>
      <sheetName val="5yr-Challenge"/>
      <sheetName val="5yr-Civic Engagement"/>
      <sheetName val="5yr-Diversity"/>
      <sheetName val="10yr-Comparison Pick"/>
      <sheetName val="10yr-Good Teaching"/>
      <sheetName val="10yr-Challenge"/>
      <sheetName val="10yr-Civic Engagement"/>
      <sheetName val="10yr-Diversity"/>
      <sheetName val="&lt;5yr-Comparison Pick"/>
      <sheetName val="&lt;5yr-Good Teaching"/>
      <sheetName val="&lt;5yr-Challenge"/>
      <sheetName val="&lt;5yr-Civic Engagement"/>
      <sheetName val="&lt;5yr-Diversity"/>
      <sheetName val="&gt;10yr-Comparison Pick"/>
      <sheetName val="&gt;10yr-Good Teaching"/>
      <sheetName val="&gt;10yr-Challenge"/>
      <sheetName val="&gt;10yr-Civic Engagement"/>
      <sheetName val="&gt;10yr-Diversity"/>
      <sheetName val="Statement of Understandings"/>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B2BFDE-33C3-BC47-8303-22DB447A038A}">
  <sheetPr codeName="Sheet2" filterMode="1"/>
  <dimension ref="A1:C25"/>
  <sheetViews>
    <sheetView workbookViewId="0">
      <selection activeCell="C22" sqref="C22"/>
    </sheetView>
  </sheetViews>
  <sheetFormatPr baseColWidth="10" defaultRowHeight="16" x14ac:dyDescent="0.2"/>
  <cols>
    <col min="2" max="2" width="38.6640625" bestFit="1" customWidth="1"/>
    <col min="3" max="3" width="37.6640625" customWidth="1"/>
    <col min="4" max="4" width="29.5" bestFit="1" customWidth="1"/>
  </cols>
  <sheetData>
    <row r="1" spans="1:3" x14ac:dyDescent="0.2">
      <c r="B1" t="s">
        <v>129</v>
      </c>
      <c r="C1" s="128" t="s">
        <v>121</v>
      </c>
    </row>
    <row r="2" spans="1:3" x14ac:dyDescent="0.2">
      <c r="A2">
        <v>3</v>
      </c>
      <c r="B2" s="129" t="s">
        <v>142</v>
      </c>
      <c r="C2" s="180">
        <v>7.0000000000000007E-2</v>
      </c>
    </row>
    <row r="3" spans="1:3" x14ac:dyDescent="0.2">
      <c r="A3">
        <v>10</v>
      </c>
      <c r="B3" s="129" t="s">
        <v>138</v>
      </c>
      <c r="C3" s="180">
        <v>7.0000000000000007E-2</v>
      </c>
    </row>
    <row r="4" spans="1:3" x14ac:dyDescent="0.2">
      <c r="A4">
        <v>4</v>
      </c>
      <c r="B4" s="129" t="s">
        <v>183</v>
      </c>
      <c r="C4" s="180">
        <v>0.08</v>
      </c>
    </row>
    <row r="5" spans="1:3" x14ac:dyDescent="0.2">
      <c r="A5">
        <v>11</v>
      </c>
      <c r="B5" s="129" t="s">
        <v>143</v>
      </c>
      <c r="C5" s="180">
        <v>0.08</v>
      </c>
    </row>
    <row r="6" spans="1:3" x14ac:dyDescent="0.2">
      <c r="A6">
        <v>1</v>
      </c>
      <c r="B6" s="129" t="s">
        <v>141</v>
      </c>
      <c r="C6" s="180">
        <v>0.13</v>
      </c>
    </row>
    <row r="7" spans="1:3" x14ac:dyDescent="0.2">
      <c r="A7">
        <v>2</v>
      </c>
      <c r="B7" s="129" t="s">
        <v>122</v>
      </c>
      <c r="C7" s="180">
        <v>0.17</v>
      </c>
    </row>
    <row r="8" spans="1:3" x14ac:dyDescent="0.2">
      <c r="A8">
        <v>7</v>
      </c>
      <c r="B8" s="129" t="s">
        <v>137</v>
      </c>
      <c r="C8" s="180">
        <v>0.19</v>
      </c>
    </row>
    <row r="9" spans="1:3" x14ac:dyDescent="0.2">
      <c r="A9">
        <v>5</v>
      </c>
      <c r="B9" s="129" t="s">
        <v>139</v>
      </c>
      <c r="C9" s="180">
        <v>0.23</v>
      </c>
    </row>
    <row r="10" spans="1:3" x14ac:dyDescent="0.2">
      <c r="A10">
        <v>8</v>
      </c>
      <c r="B10" s="129" t="s">
        <v>140</v>
      </c>
      <c r="C10" s="180">
        <v>0.25</v>
      </c>
    </row>
    <row r="11" spans="1:3" x14ac:dyDescent="0.2">
      <c r="A11">
        <v>9</v>
      </c>
      <c r="B11" s="129" t="s">
        <v>180</v>
      </c>
      <c r="C11" s="180">
        <v>0.38</v>
      </c>
    </row>
    <row r="12" spans="1:3" x14ac:dyDescent="0.2">
      <c r="A12">
        <v>6</v>
      </c>
      <c r="B12" s="129" t="s">
        <v>160</v>
      </c>
      <c r="C12" s="180">
        <v>0.74</v>
      </c>
    </row>
    <row r="13" spans="1:3" hidden="1" x14ac:dyDescent="0.2">
      <c r="A13">
        <v>12</v>
      </c>
      <c r="B13" s="129">
        <v>0</v>
      </c>
      <c r="C13" s="180">
        <v>0.06</v>
      </c>
    </row>
    <row r="14" spans="1:3" hidden="1" x14ac:dyDescent="0.2">
      <c r="A14">
        <v>13</v>
      </c>
      <c r="B14" s="129">
        <v>0</v>
      </c>
      <c r="C14" s="127">
        <v>0</v>
      </c>
    </row>
    <row r="15" spans="1:3" hidden="1" x14ac:dyDescent="0.2">
      <c r="A15">
        <v>14</v>
      </c>
      <c r="B15" s="129">
        <v>0</v>
      </c>
      <c r="C15" s="127">
        <v>0</v>
      </c>
    </row>
    <row r="16" spans="1:3" hidden="1" x14ac:dyDescent="0.2">
      <c r="A16">
        <v>15</v>
      </c>
      <c r="B16" s="129">
        <v>0</v>
      </c>
      <c r="C16" s="127" t="s">
        <v>172</v>
      </c>
    </row>
    <row r="17" spans="1:3" x14ac:dyDescent="0.2">
      <c r="A17">
        <v>16</v>
      </c>
    </row>
    <row r="19" spans="1:3" x14ac:dyDescent="0.2">
      <c r="B19" s="128" t="s">
        <v>123</v>
      </c>
      <c r="C19" s="128" t="s">
        <v>124</v>
      </c>
    </row>
    <row r="20" spans="1:3" x14ac:dyDescent="0.2">
      <c r="A20" s="126" t="s">
        <v>129</v>
      </c>
      <c r="B20" s="127">
        <v>0.74</v>
      </c>
      <c r="C20" s="127">
        <v>0.38</v>
      </c>
    </row>
    <row r="21" spans="1:3" x14ac:dyDescent="0.2">
      <c r="A21" s="126" t="s">
        <v>58</v>
      </c>
      <c r="B21" s="127">
        <v>0.7</v>
      </c>
      <c r="C21" s="127">
        <v>0.47</v>
      </c>
    </row>
    <row r="24" spans="1:3" x14ac:dyDescent="0.2">
      <c r="A24" t="s">
        <v>145</v>
      </c>
      <c r="B24" t="s">
        <v>129</v>
      </c>
      <c r="C24" t="s">
        <v>36</v>
      </c>
    </row>
    <row r="25" spans="1:3" x14ac:dyDescent="0.2">
      <c r="A25" s="126" t="s">
        <v>28</v>
      </c>
      <c r="B25" s="126">
        <v>3</v>
      </c>
      <c r="C25" s="126">
        <v>3.02</v>
      </c>
    </row>
  </sheetData>
  <autoFilter ref="A1:D17" xr:uid="{71B2BFDE-33C3-BC47-8303-22DB447A038A}">
    <filterColumn colId="1">
      <filters blank="1">
        <filter val="Clubs and student organizations"/>
        <filter val="Collaborating with faculty on a research project"/>
        <filter val="Community Engagement"/>
        <filter val="First-year Experiences"/>
        <filter val="General education courses and electives"/>
        <filter val="Intercollegiate athletics"/>
        <filter val="Internships"/>
        <filter val="Off-campus study"/>
        <filter val="Support from key faculty and staff at IWU*"/>
        <filter val="Undergraduate Research"/>
        <filter val="What I’ve learned in my major(s) and minor(s)*"/>
      </filters>
    </filterColumn>
    <sortState xmlns:xlrd2="http://schemas.microsoft.com/office/spreadsheetml/2017/richdata2" ref="A2:C17">
      <sortCondition ref="C1:C17"/>
    </sortState>
  </autoFilter>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U26"/>
  <sheetViews>
    <sheetView showGridLines="0" tabSelected="1" zoomScaleNormal="100" workbookViewId="0">
      <selection activeCell="A5" sqref="A5:J7"/>
    </sheetView>
  </sheetViews>
  <sheetFormatPr baseColWidth="10" defaultColWidth="11" defaultRowHeight="16" x14ac:dyDescent="0.2"/>
  <cols>
    <col min="1" max="1" width="5.83203125" style="6" customWidth="1"/>
    <col min="2" max="2" width="18.83203125" style="2" customWidth="1"/>
    <col min="3" max="9" width="11" style="2"/>
    <col min="10" max="10" width="10.83203125" style="2" customWidth="1"/>
    <col min="11" max="11" width="11" style="2"/>
    <col min="12" max="16384" width="11" style="6"/>
  </cols>
  <sheetData>
    <row r="1" spans="1:21" s="2" customFormat="1" ht="75" customHeight="1" x14ac:dyDescent="0.2">
      <c r="A1" s="187" t="s">
        <v>173</v>
      </c>
      <c r="B1" s="187"/>
      <c r="C1" s="187"/>
      <c r="D1" s="187"/>
      <c r="E1" s="187"/>
      <c r="F1" s="187"/>
      <c r="G1" s="187"/>
      <c r="H1" s="187"/>
      <c r="I1" s="187"/>
      <c r="J1" s="187"/>
      <c r="K1" s="4"/>
    </row>
    <row r="2" spans="1:21" s="2" customFormat="1" ht="15" customHeight="1" x14ac:dyDescent="0.2">
      <c r="A2" s="189"/>
      <c r="B2" s="189"/>
      <c r="C2" s="5"/>
      <c r="D2" s="5"/>
      <c r="E2" s="5"/>
      <c r="F2" s="5"/>
      <c r="G2" s="5"/>
      <c r="H2" s="190" t="s">
        <v>171</v>
      </c>
      <c r="I2" s="190"/>
      <c r="J2" s="190"/>
      <c r="K2" s="3"/>
    </row>
    <row r="3" spans="1:21" s="2" customFormat="1" ht="15" customHeight="1" x14ac:dyDescent="0.2">
      <c r="A3" s="189" t="s">
        <v>26</v>
      </c>
      <c r="B3" s="189"/>
      <c r="C3" s="5"/>
      <c r="D3" s="5"/>
      <c r="E3" s="5"/>
      <c r="F3" s="5"/>
      <c r="G3" s="5"/>
      <c r="H3" s="190"/>
      <c r="I3" s="190"/>
      <c r="J3" s="190"/>
      <c r="K3" s="3"/>
    </row>
    <row r="4" spans="1:21" s="2" customFormat="1" ht="15" customHeight="1" x14ac:dyDescent="0.2">
      <c r="A4" s="45"/>
      <c r="B4" s="45"/>
      <c r="C4" s="5"/>
      <c r="D4" s="5"/>
      <c r="E4" s="5"/>
      <c r="F4" s="5"/>
      <c r="G4" s="5"/>
      <c r="H4" s="46"/>
      <c r="I4" s="46"/>
      <c r="J4" s="46"/>
      <c r="K4" s="3"/>
    </row>
    <row r="5" spans="1:21" s="2" customFormat="1" ht="16" customHeight="1" x14ac:dyDescent="0.2">
      <c r="A5" s="188" t="s">
        <v>174</v>
      </c>
      <c r="B5" s="188"/>
      <c r="C5" s="188"/>
      <c r="D5" s="188"/>
      <c r="E5" s="188"/>
      <c r="F5" s="188"/>
      <c r="G5" s="188"/>
      <c r="H5" s="188"/>
      <c r="I5" s="188"/>
      <c r="J5" s="188"/>
    </row>
    <row r="6" spans="1:21" s="2" customFormat="1" ht="110" customHeight="1" x14ac:dyDescent="0.2">
      <c r="A6" s="188"/>
      <c r="B6" s="188"/>
      <c r="C6" s="188"/>
      <c r="D6" s="188"/>
      <c r="E6" s="188"/>
      <c r="F6" s="188"/>
      <c r="G6" s="188"/>
      <c r="H6" s="188"/>
      <c r="I6" s="188"/>
      <c r="J6" s="188"/>
      <c r="K6" s="1"/>
      <c r="L6" s="117"/>
    </row>
    <row r="7" spans="1:21" s="2" customFormat="1" ht="22" customHeight="1" x14ac:dyDescent="0.2">
      <c r="A7" s="188"/>
      <c r="B7" s="188"/>
      <c r="C7" s="188"/>
      <c r="D7" s="188"/>
      <c r="E7" s="188"/>
      <c r="F7" s="188"/>
      <c r="G7" s="188"/>
      <c r="H7" s="188"/>
      <c r="I7" s="188"/>
      <c r="J7" s="188"/>
      <c r="K7" s="1"/>
      <c r="L7" s="117"/>
    </row>
    <row r="8" spans="1:21" ht="16" customHeight="1" x14ac:dyDescent="0.2">
      <c r="B8" s="186" t="s">
        <v>27</v>
      </c>
      <c r="C8" s="186"/>
      <c r="D8" s="186"/>
      <c r="E8" s="186"/>
      <c r="F8" s="186"/>
      <c r="G8" s="186"/>
      <c r="H8" s="186"/>
      <c r="I8" s="186"/>
      <c r="J8" s="186"/>
      <c r="K8" s="1"/>
    </row>
    <row r="9" spans="1:21" s="99" customFormat="1" ht="15" customHeight="1" x14ac:dyDescent="0.2">
      <c r="B9" s="185" t="s">
        <v>67</v>
      </c>
      <c r="C9" s="185"/>
      <c r="D9" s="185"/>
      <c r="E9" s="185"/>
      <c r="F9" s="185"/>
      <c r="G9" s="185"/>
      <c r="H9" s="185"/>
      <c r="I9" s="185"/>
      <c r="J9" s="185"/>
      <c r="K9" s="100"/>
      <c r="N9" s="101"/>
      <c r="O9" s="101"/>
      <c r="P9" s="101"/>
      <c r="Q9" s="101"/>
      <c r="R9" s="101"/>
      <c r="S9" s="101"/>
      <c r="T9" s="101"/>
      <c r="U9" s="101"/>
    </row>
    <row r="10" spans="1:21" s="99" customFormat="1" x14ac:dyDescent="0.2">
      <c r="B10" s="185" t="s">
        <v>68</v>
      </c>
      <c r="C10" s="185"/>
      <c r="D10" s="185"/>
      <c r="E10" s="185"/>
      <c r="F10" s="185"/>
      <c r="G10" s="185"/>
      <c r="H10" s="185"/>
      <c r="I10" s="185"/>
      <c r="J10" s="185"/>
      <c r="N10" s="101"/>
      <c r="O10" s="101"/>
      <c r="P10" s="101"/>
      <c r="Q10" s="101"/>
      <c r="R10" s="101"/>
      <c r="S10" s="101"/>
      <c r="T10" s="101"/>
      <c r="U10" s="101"/>
    </row>
    <row r="11" spans="1:21" s="99" customFormat="1" x14ac:dyDescent="0.2">
      <c r="B11" s="185" t="s">
        <v>69</v>
      </c>
      <c r="C11" s="185"/>
      <c r="D11" s="185"/>
      <c r="E11" s="185"/>
      <c r="F11" s="185"/>
      <c r="G11" s="185"/>
      <c r="H11" s="185"/>
      <c r="I11" s="185"/>
      <c r="J11" s="185"/>
      <c r="N11" s="101"/>
      <c r="O11" s="101"/>
      <c r="P11" s="101"/>
      <c r="Q11" s="101"/>
      <c r="R11" s="101"/>
      <c r="S11" s="101"/>
      <c r="T11" s="101"/>
      <c r="U11" s="101"/>
    </row>
    <row r="12" spans="1:21" s="99" customFormat="1" ht="15" customHeight="1" x14ac:dyDescent="0.2">
      <c r="B12" s="185" t="s">
        <v>70</v>
      </c>
      <c r="C12" s="185"/>
      <c r="D12" s="185"/>
      <c r="E12" s="185"/>
      <c r="F12" s="185"/>
      <c r="G12" s="185"/>
      <c r="H12" s="185"/>
      <c r="I12" s="185"/>
      <c r="J12" s="185"/>
      <c r="N12" s="101"/>
      <c r="O12" s="101"/>
      <c r="P12" s="101"/>
      <c r="Q12" s="101"/>
      <c r="R12" s="101"/>
      <c r="S12" s="101"/>
      <c r="T12" s="101"/>
      <c r="U12" s="101"/>
    </row>
    <row r="13" spans="1:21" s="99" customFormat="1" x14ac:dyDescent="0.2">
      <c r="B13" s="185" t="s">
        <v>71</v>
      </c>
      <c r="C13" s="185"/>
      <c r="D13" s="185"/>
      <c r="E13" s="185"/>
      <c r="F13" s="185"/>
      <c r="G13" s="185"/>
      <c r="H13" s="185"/>
      <c r="I13" s="185"/>
      <c r="J13" s="185"/>
      <c r="N13" s="101"/>
      <c r="O13" s="101"/>
      <c r="P13" s="101"/>
      <c r="Q13" s="101"/>
      <c r="R13" s="101"/>
      <c r="S13" s="101"/>
      <c r="T13" s="101"/>
      <c r="U13" s="101"/>
    </row>
    <row r="14" spans="1:21" s="99" customFormat="1" x14ac:dyDescent="0.2">
      <c r="B14" s="185" t="s">
        <v>72</v>
      </c>
      <c r="C14" s="185"/>
      <c r="D14" s="185"/>
      <c r="E14" s="185"/>
      <c r="F14" s="185"/>
      <c r="G14" s="185"/>
      <c r="H14" s="185"/>
      <c r="I14" s="185"/>
      <c r="J14" s="185"/>
      <c r="N14" s="101"/>
      <c r="O14" s="101"/>
      <c r="P14" s="101"/>
      <c r="Q14" s="101"/>
      <c r="R14" s="101"/>
      <c r="S14" s="101"/>
      <c r="T14" s="101"/>
      <c r="U14" s="101"/>
    </row>
    <row r="15" spans="1:21" s="98" customFormat="1" x14ac:dyDescent="0.2">
      <c r="N15" s="184"/>
      <c r="O15" s="184"/>
      <c r="P15" s="184"/>
      <c r="Q15" s="184"/>
      <c r="R15" s="184"/>
      <c r="S15" s="184"/>
      <c r="T15" s="184"/>
      <c r="U15" s="184"/>
    </row>
    <row r="16" spans="1:21" x14ac:dyDescent="0.2">
      <c r="N16" s="183"/>
      <c r="O16" s="183"/>
      <c r="P16" s="183"/>
      <c r="Q16" s="183"/>
      <c r="R16" s="183"/>
      <c r="S16" s="183"/>
      <c r="T16" s="183"/>
      <c r="U16" s="183"/>
    </row>
    <row r="17" spans="1:21" ht="115" customHeight="1" x14ac:dyDescent="0.2">
      <c r="A17" s="182" t="s">
        <v>175</v>
      </c>
      <c r="B17" s="182"/>
      <c r="C17" s="182"/>
      <c r="D17" s="182"/>
      <c r="E17" s="182"/>
      <c r="F17" s="182"/>
      <c r="G17" s="182"/>
      <c r="H17" s="182"/>
      <c r="I17" s="182"/>
      <c r="J17" s="182"/>
      <c r="N17" s="183"/>
      <c r="O17" s="183"/>
      <c r="P17" s="183"/>
      <c r="Q17" s="183"/>
      <c r="R17" s="183"/>
      <c r="S17" s="183"/>
      <c r="T17" s="183"/>
      <c r="U17" s="183"/>
    </row>
    <row r="18" spans="1:21" x14ac:dyDescent="0.2">
      <c r="A18" s="181"/>
      <c r="B18" s="181"/>
      <c r="C18" s="181"/>
      <c r="D18" s="181"/>
      <c r="E18" s="181"/>
      <c r="F18" s="181"/>
      <c r="G18" s="181"/>
      <c r="H18" s="181"/>
      <c r="I18" s="181"/>
    </row>
    <row r="19" spans="1:21" x14ac:dyDescent="0.2">
      <c r="A19" s="181"/>
      <c r="B19" s="181"/>
      <c r="C19" s="181"/>
      <c r="D19" s="181"/>
      <c r="E19" s="181"/>
      <c r="F19" s="181"/>
      <c r="G19" s="181"/>
      <c r="H19" s="181"/>
      <c r="I19" s="181"/>
    </row>
    <row r="20" spans="1:21" x14ac:dyDescent="0.2">
      <c r="A20" s="181"/>
      <c r="B20" s="181"/>
      <c r="C20" s="181"/>
      <c r="D20" s="181"/>
      <c r="E20" s="181"/>
      <c r="F20" s="181"/>
      <c r="G20" s="181"/>
      <c r="H20" s="181"/>
      <c r="I20" s="181"/>
    </row>
    <row r="21" spans="1:21" x14ac:dyDescent="0.2">
      <c r="A21" s="181"/>
      <c r="B21" s="181"/>
      <c r="C21" s="181"/>
      <c r="D21" s="181"/>
      <c r="E21" s="181"/>
      <c r="F21" s="181"/>
      <c r="G21" s="181"/>
      <c r="H21" s="181"/>
      <c r="I21" s="181"/>
      <c r="L21" s="118"/>
    </row>
    <row r="22" spans="1:21" x14ac:dyDescent="0.2">
      <c r="A22" s="181"/>
      <c r="B22" s="181"/>
      <c r="C22" s="181"/>
      <c r="D22" s="181"/>
      <c r="E22" s="181"/>
      <c r="F22" s="181"/>
      <c r="G22" s="181"/>
      <c r="H22" s="181"/>
      <c r="I22" s="181"/>
    </row>
    <row r="23" spans="1:21" x14ac:dyDescent="0.2">
      <c r="A23" s="181"/>
      <c r="B23" s="181"/>
      <c r="C23" s="181"/>
      <c r="D23" s="181"/>
      <c r="E23" s="181"/>
      <c r="F23" s="181"/>
      <c r="G23" s="181"/>
      <c r="H23" s="181"/>
      <c r="I23" s="181"/>
    </row>
    <row r="24" spans="1:21" x14ac:dyDescent="0.2">
      <c r="A24" s="181"/>
      <c r="B24" s="181"/>
      <c r="C24" s="181"/>
      <c r="D24" s="181"/>
      <c r="E24" s="181"/>
      <c r="F24" s="181"/>
      <c r="G24" s="181"/>
      <c r="H24" s="181"/>
      <c r="I24" s="181"/>
    </row>
    <row r="25" spans="1:21" x14ac:dyDescent="0.2">
      <c r="A25" s="181"/>
      <c r="B25" s="181"/>
      <c r="C25" s="181"/>
      <c r="D25" s="181"/>
      <c r="E25" s="181"/>
      <c r="F25" s="181"/>
      <c r="G25" s="181"/>
      <c r="H25" s="181"/>
      <c r="I25" s="181"/>
    </row>
    <row r="26" spans="1:21" x14ac:dyDescent="0.2">
      <c r="A26" s="181"/>
      <c r="B26" s="181"/>
      <c r="C26" s="181"/>
      <c r="D26" s="181"/>
      <c r="E26" s="181"/>
      <c r="F26" s="181"/>
      <c r="G26" s="181"/>
      <c r="H26" s="181"/>
      <c r="I26" s="181"/>
    </row>
  </sheetData>
  <mergeCells count="26">
    <mergeCell ref="B8:J8"/>
    <mergeCell ref="A1:J1"/>
    <mergeCell ref="A5:J7"/>
    <mergeCell ref="A2:B2"/>
    <mergeCell ref="H2:J2"/>
    <mergeCell ref="A3:B3"/>
    <mergeCell ref="H3:J3"/>
    <mergeCell ref="N17:U17"/>
    <mergeCell ref="N15:U15"/>
    <mergeCell ref="N16:U16"/>
    <mergeCell ref="B9:J9"/>
    <mergeCell ref="B10:J10"/>
    <mergeCell ref="B11:J11"/>
    <mergeCell ref="B12:J12"/>
    <mergeCell ref="B13:J13"/>
    <mergeCell ref="B14:J14"/>
    <mergeCell ref="A18:I18"/>
    <mergeCell ref="A19:I19"/>
    <mergeCell ref="A20:I20"/>
    <mergeCell ref="A21:I21"/>
    <mergeCell ref="A17:J17"/>
    <mergeCell ref="A22:I22"/>
    <mergeCell ref="A23:I23"/>
    <mergeCell ref="A24:I24"/>
    <mergeCell ref="A25:I25"/>
    <mergeCell ref="A26:I26"/>
  </mergeCells>
  <phoneticPr fontId="2" type="noConversion"/>
  <hyperlinks>
    <hyperlink ref="B9" location="'1. Personal Information'!A1" display="1. Personal Information" xr:uid="{00000000-0004-0000-0100-000000000000}"/>
    <hyperlink ref="B10" location="'2. Post-College Activities'!A1" display="2. Post-College Activities" xr:uid="{00000000-0004-0000-0100-000001000000}"/>
    <hyperlink ref="B13" location="'9. Technical Information'!A1" display="9. Technical Information" xr:uid="{00000000-0004-0000-0100-000007000000}"/>
    <hyperlink ref="B12" location="'7. College Activities'!A1" display="7. College Activities" xr:uid="{00000000-0004-0000-0100-000008000000}"/>
    <hyperlink ref="B9:I9" location="'1. Demographics'!A1" display="1. Demographics" xr:uid="{00000000-0004-0000-0100-000009000000}"/>
    <hyperlink ref="B10:I10" location="'2. Postgraduate Activities'!A1" display="2. Postgraduate Activities" xr:uid="{CED08E00-A7DB-0C4D-A253-AB0CD10489AF}"/>
    <hyperlink ref="B12:I12" location="'8. College Activities'!A1" display="8. College Activities" xr:uid="{B2748C8B-B986-7543-8FDF-50DD54C322BE}"/>
    <hyperlink ref="B13:I13" location="'10. Technical Information'!A1" display="10. Technical Information" xr:uid="{537BC8A0-7AF3-0940-B1E4-CC9320C21724}"/>
    <hyperlink ref="B14" location="'9. Technical Information'!A1" display="9. Technical Information" xr:uid="{BC81EA0E-C73F-A243-9DB7-1E4AD7EE3F75}"/>
    <hyperlink ref="B14:I14" location="'10. Technical Information'!A1" display="10. Technical Information" xr:uid="{569912A5-C32F-ED47-8ED5-84DB669B6C1E}"/>
    <hyperlink ref="B11" location="'2. Post-College Activities'!A1" display="2. Post-College Activities" xr:uid="{39A9194F-4C55-C242-8135-6D8CEE127EFC}"/>
    <hyperlink ref="B11:I11" location="'2. Postgraduate Activities'!A1" display="2. Postgraduate Activities" xr:uid="{39C5ED11-989F-9F4B-8343-2DA705C3FB2B}"/>
    <hyperlink ref="B9:J9" location="'1. High-Impact Programs'!A1" display="1. High-Impact Programs and Practices" xr:uid="{1A26904B-21A6-EF4D-8372-B844CC1237D4}"/>
    <hyperlink ref="B10:J10" location="'2. Worries'!A1" display="2. Worries Indicator" xr:uid="{90791405-4865-424C-861D-26DE22B55735}"/>
    <hyperlink ref="B11:J11" location="'3. Frequencies'!A1" display="3. Frequency Tables" xr:uid="{03A10EA5-F189-AB46-8F4B-09F571759167}"/>
    <hyperlink ref="B12:J12" location="'4. Info about Respondents'!A1" display="4. Information about Respondents" xr:uid="{413E3970-F5F0-1640-A50B-7F6A49A6DBD3}"/>
    <hyperlink ref="B13:J13" location="'5. Technical Information'!A1" display="5. Technical Information" xr:uid="{EF8B0001-200F-DE4C-9AEB-6B77B96390C2}"/>
    <hyperlink ref="B14:J14" location="'6. Data Sharing Practices'!A1" display="6. Data Sharing Practices" xr:uid="{CEBA76D0-B598-FD44-BE1A-E9658B86E42F}"/>
  </hyperlinks>
  <pageMargins left="0.75" right="0.75" top="1" bottom="1" header="0.5" footer="0.5"/>
  <pageSetup scale="87" fitToHeight="0" orientation="portrait" horizontalDpi="1200" verticalDpi="1200" r:id="rId1"/>
  <headerFooter>
    <oddFooter>&amp;L&amp;"Calibri,Regular"&amp;10&amp;K000000© 2020 Higher Education Data Sharing Consortium</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1AB924-FDC0-084E-9A9E-D5A16BF9ED13}">
  <sheetPr codeName="Sheet3"/>
  <dimension ref="A1:R59"/>
  <sheetViews>
    <sheetView showGridLines="0" zoomScaleNormal="100" workbookViewId="0">
      <selection sqref="A1:J1"/>
    </sheetView>
  </sheetViews>
  <sheetFormatPr baseColWidth="10" defaultRowHeight="16" x14ac:dyDescent="0.2"/>
  <cols>
    <col min="1" max="1" width="38.1640625" customWidth="1"/>
  </cols>
  <sheetData>
    <row r="1" spans="1:12" ht="80" customHeight="1" x14ac:dyDescent="0.2">
      <c r="A1" s="187" t="s">
        <v>173</v>
      </c>
      <c r="B1" s="187"/>
      <c r="C1" s="187"/>
      <c r="D1" s="187"/>
      <c r="E1" s="187"/>
      <c r="F1" s="187"/>
      <c r="G1" s="187"/>
      <c r="H1" s="187"/>
      <c r="I1" s="187"/>
      <c r="J1" s="187"/>
    </row>
    <row r="2" spans="1:12" x14ac:dyDescent="0.2">
      <c r="I2" s="31" t="s">
        <v>29</v>
      </c>
    </row>
    <row r="3" spans="1:12" x14ac:dyDescent="0.2">
      <c r="A3" s="191" t="s">
        <v>73</v>
      </c>
      <c r="B3" s="191"/>
      <c r="C3" s="191"/>
      <c r="D3" s="191"/>
    </row>
    <row r="5" spans="1:12" x14ac:dyDescent="0.2">
      <c r="A5" s="192" t="s">
        <v>176</v>
      </c>
      <c r="B5" s="192"/>
      <c r="C5" s="192"/>
      <c r="D5" s="192"/>
      <c r="E5" s="192"/>
      <c r="F5" s="192"/>
      <c r="G5" s="192"/>
      <c r="H5" s="192"/>
      <c r="I5" s="192"/>
      <c r="J5" s="192"/>
      <c r="K5" s="50"/>
    </row>
    <row r="6" spans="1:12" ht="100" customHeight="1" x14ac:dyDescent="0.2">
      <c r="A6" s="192"/>
      <c r="B6" s="192"/>
      <c r="C6" s="192"/>
      <c r="D6" s="192"/>
      <c r="E6" s="192"/>
      <c r="F6" s="192"/>
      <c r="G6" s="192"/>
      <c r="H6" s="192"/>
      <c r="I6" s="192"/>
      <c r="J6" s="192"/>
      <c r="K6" s="50"/>
      <c r="L6" s="51"/>
    </row>
    <row r="8" spans="1:12" ht="16" customHeight="1" x14ac:dyDescent="0.2">
      <c r="A8" s="192"/>
      <c r="B8" s="192"/>
      <c r="C8" s="192"/>
      <c r="D8" s="192"/>
      <c r="E8" s="192"/>
      <c r="F8" s="192"/>
      <c r="G8" s="192"/>
      <c r="H8" s="192"/>
      <c r="I8" s="192"/>
      <c r="J8" s="192"/>
      <c r="K8" s="50"/>
    </row>
    <row r="9" spans="1:12" ht="63" customHeight="1" x14ac:dyDescent="0.2">
      <c r="A9" s="192"/>
      <c r="B9" s="192"/>
      <c r="C9" s="192"/>
      <c r="D9" s="192"/>
      <c r="E9" s="192"/>
      <c r="F9" s="192"/>
      <c r="G9" s="192"/>
      <c r="H9" s="192"/>
      <c r="I9" s="192"/>
      <c r="J9" s="192"/>
      <c r="K9" s="50"/>
    </row>
    <row r="11" spans="1:12" x14ac:dyDescent="0.2">
      <c r="H11" s="51"/>
    </row>
    <row r="19" spans="1:18" x14ac:dyDescent="0.2">
      <c r="O19" s="52"/>
      <c r="P19" s="52"/>
      <c r="Q19" s="52"/>
      <c r="R19" s="52"/>
    </row>
    <row r="23" spans="1:18" x14ac:dyDescent="0.2">
      <c r="B23" s="195"/>
      <c r="C23" s="195"/>
      <c r="D23" s="195"/>
      <c r="E23" s="195"/>
      <c r="F23" s="195"/>
      <c r="G23" s="195"/>
      <c r="H23" s="195"/>
    </row>
    <row r="28" spans="1:18" x14ac:dyDescent="0.2">
      <c r="O28" s="52"/>
      <c r="P28" s="52"/>
      <c r="Q28" s="52"/>
    </row>
    <row r="29" spans="1:18" ht="40" customHeight="1" x14ac:dyDescent="0.2">
      <c r="A29" s="193" t="s">
        <v>161</v>
      </c>
      <c r="B29" s="192"/>
      <c r="C29" s="192"/>
      <c r="D29" s="192"/>
      <c r="E29" s="192"/>
      <c r="F29" s="192"/>
    </row>
    <row r="30" spans="1:18" ht="17" x14ac:dyDescent="0.2">
      <c r="O30" s="53"/>
      <c r="P30" s="53"/>
    </row>
    <row r="31" spans="1:18" ht="48" customHeight="1" x14ac:dyDescent="0.2">
      <c r="A31" s="192" t="s">
        <v>105</v>
      </c>
      <c r="B31" s="192"/>
      <c r="C31" s="192"/>
      <c r="D31" s="192"/>
      <c r="E31" s="192"/>
      <c r="F31" s="192"/>
      <c r="G31" s="192"/>
      <c r="H31" s="192"/>
      <c r="I31" s="192"/>
      <c r="J31" s="192"/>
    </row>
    <row r="36" spans="2:9" x14ac:dyDescent="0.2">
      <c r="B36" s="195"/>
      <c r="C36" s="195"/>
      <c r="D36" s="195"/>
      <c r="E36" s="195"/>
      <c r="F36" s="195"/>
      <c r="G36" s="195"/>
      <c r="H36" s="195"/>
    </row>
    <row r="37" spans="2:9" x14ac:dyDescent="0.2">
      <c r="B37" s="195"/>
      <c r="C37" s="195"/>
      <c r="D37" s="195"/>
      <c r="E37" s="195"/>
      <c r="F37" s="195"/>
      <c r="G37" s="195"/>
      <c r="H37" s="195"/>
    </row>
    <row r="45" spans="2:9" x14ac:dyDescent="0.2">
      <c r="I45" s="51"/>
    </row>
    <row r="55" spans="1:9" x14ac:dyDescent="0.2">
      <c r="B55" s="196"/>
      <c r="C55" s="197"/>
      <c r="D55" s="197"/>
      <c r="E55" s="197"/>
      <c r="F55" s="197"/>
      <c r="G55" s="197"/>
      <c r="H55" s="197"/>
    </row>
    <row r="57" spans="1:9" x14ac:dyDescent="0.2">
      <c r="A57" s="198"/>
      <c r="B57" s="198"/>
      <c r="C57" s="198"/>
      <c r="D57" s="198"/>
      <c r="E57" s="198"/>
      <c r="F57" s="198"/>
      <c r="G57" s="198"/>
      <c r="H57" s="198"/>
      <c r="I57" s="198"/>
    </row>
    <row r="59" spans="1:9" x14ac:dyDescent="0.2">
      <c r="A59" s="194" t="s">
        <v>144</v>
      </c>
      <c r="B59" s="194"/>
      <c r="C59" s="194"/>
      <c r="D59" s="194"/>
      <c r="E59" s="194"/>
      <c r="F59" s="194"/>
    </row>
  </sheetData>
  <mergeCells count="11">
    <mergeCell ref="A59:F59"/>
    <mergeCell ref="B23:H23"/>
    <mergeCell ref="B36:H37"/>
    <mergeCell ref="B55:H55"/>
    <mergeCell ref="A57:I57"/>
    <mergeCell ref="A1:J1"/>
    <mergeCell ref="A3:D3"/>
    <mergeCell ref="A5:J6"/>
    <mergeCell ref="A8:J9"/>
    <mergeCell ref="A31:J31"/>
    <mergeCell ref="A29:F29"/>
  </mergeCells>
  <hyperlinks>
    <hyperlink ref="I2" location="'Table of Contents'!A1" display="Back to Table of Contents" xr:uid="{7B52940A-7F03-7945-B544-E0997C238DBC}"/>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F4C8C7-60DA-4945-8A42-E7CA861D049C}">
  <sheetPr codeName="Sheet4"/>
  <dimension ref="A1:J66"/>
  <sheetViews>
    <sheetView showGridLines="0" workbookViewId="0">
      <selection sqref="A1:J1"/>
    </sheetView>
  </sheetViews>
  <sheetFormatPr baseColWidth="10" defaultRowHeight="16" x14ac:dyDescent="0.2"/>
  <cols>
    <col min="1" max="1" width="38.1640625" customWidth="1"/>
    <col min="2" max="2" width="8.83203125" customWidth="1"/>
    <col min="3" max="3" width="2.83203125" customWidth="1"/>
    <col min="5" max="5" width="15.5" customWidth="1"/>
    <col min="7" max="7" width="12.1640625" customWidth="1"/>
  </cols>
  <sheetData>
    <row r="1" spans="1:10" ht="80" customHeight="1" x14ac:dyDescent="0.2">
      <c r="A1" s="187" t="s">
        <v>173</v>
      </c>
      <c r="B1" s="187"/>
      <c r="C1" s="187"/>
      <c r="D1" s="187"/>
      <c r="E1" s="187"/>
      <c r="F1" s="187"/>
      <c r="G1" s="187"/>
      <c r="H1" s="187"/>
      <c r="I1" s="187"/>
      <c r="J1" s="187"/>
    </row>
    <row r="2" spans="1:10" ht="21" x14ac:dyDescent="0.2">
      <c r="A2" s="54"/>
      <c r="B2" s="54"/>
      <c r="C2" s="54"/>
      <c r="D2" s="54"/>
      <c r="E2" s="54"/>
      <c r="F2" s="54"/>
      <c r="H2" s="54"/>
      <c r="I2" s="54"/>
      <c r="J2" s="31" t="s">
        <v>29</v>
      </c>
    </row>
    <row r="3" spans="1:10" ht="19" x14ac:dyDescent="0.25">
      <c r="A3" s="209" t="s">
        <v>51</v>
      </c>
      <c r="B3" s="209"/>
      <c r="C3" s="209"/>
      <c r="D3" s="209"/>
      <c r="E3" s="209"/>
      <c r="F3" s="209"/>
      <c r="G3" s="209"/>
      <c r="H3" s="74"/>
      <c r="I3" s="74"/>
      <c r="J3" s="74"/>
    </row>
    <row r="4" spans="1:10" x14ac:dyDescent="0.2">
      <c r="A4" s="210"/>
      <c r="B4" s="210"/>
      <c r="C4" s="210"/>
      <c r="D4" s="210"/>
      <c r="E4" s="210"/>
      <c r="F4" s="210"/>
      <c r="G4" s="210"/>
      <c r="H4" s="210"/>
      <c r="I4" s="210"/>
      <c r="J4" s="210"/>
    </row>
    <row r="5" spans="1:10" ht="89" customHeight="1" x14ac:dyDescent="0.2">
      <c r="A5" s="211" t="s">
        <v>108</v>
      </c>
      <c r="B5" s="211"/>
      <c r="C5" s="211"/>
      <c r="D5" s="211"/>
      <c r="E5" s="211"/>
      <c r="F5" s="211"/>
      <c r="G5" s="211"/>
      <c r="H5" s="211"/>
      <c r="I5" s="211"/>
      <c r="J5" s="211"/>
    </row>
    <row r="6" spans="1:10" ht="17" customHeight="1" x14ac:dyDescent="0.2">
      <c r="A6" s="97"/>
      <c r="B6" s="97"/>
      <c r="C6" s="121"/>
      <c r="D6" s="97"/>
      <c r="E6" s="97"/>
      <c r="F6" s="97"/>
      <c r="G6" s="97"/>
      <c r="H6" s="97"/>
      <c r="I6" s="97"/>
      <c r="J6" s="97"/>
    </row>
    <row r="7" spans="1:10" x14ac:dyDescent="0.2">
      <c r="A7" s="212" t="s">
        <v>52</v>
      </c>
      <c r="B7" s="212"/>
      <c r="C7" s="212"/>
      <c r="D7" s="212"/>
      <c r="E7" s="212"/>
      <c r="F7" s="212"/>
      <c r="G7" s="212"/>
      <c r="H7" s="212"/>
      <c r="I7" s="212"/>
      <c r="J7" s="212"/>
    </row>
    <row r="8" spans="1:10" x14ac:dyDescent="0.2">
      <c r="A8" s="213" t="s">
        <v>53</v>
      </c>
      <c r="B8" s="213"/>
      <c r="C8" s="213"/>
      <c r="D8" s="213"/>
      <c r="E8" s="213"/>
      <c r="F8" s="213"/>
      <c r="G8" s="213"/>
      <c r="H8" s="213"/>
      <c r="I8" s="213"/>
      <c r="J8" s="213"/>
    </row>
    <row r="9" spans="1:10" x14ac:dyDescent="0.2">
      <c r="A9" s="199" t="s">
        <v>54</v>
      </c>
      <c r="B9" s="199"/>
      <c r="C9" s="199"/>
      <c r="D9" s="199"/>
      <c r="E9" s="199"/>
      <c r="F9" s="199"/>
      <c r="G9" s="199"/>
      <c r="H9" s="199"/>
      <c r="I9" s="199"/>
      <c r="J9" s="199"/>
    </row>
    <row r="10" spans="1:10" x14ac:dyDescent="0.2">
      <c r="A10" s="199" t="s">
        <v>74</v>
      </c>
      <c r="B10" s="199"/>
      <c r="C10" s="199"/>
      <c r="D10" s="199"/>
      <c r="E10" s="199"/>
      <c r="F10" s="199"/>
      <c r="G10" s="199"/>
      <c r="H10" s="199"/>
      <c r="I10" s="199"/>
      <c r="J10" s="199"/>
    </row>
    <row r="11" spans="1:10" x14ac:dyDescent="0.2">
      <c r="A11" s="199" t="s">
        <v>75</v>
      </c>
      <c r="B11" s="199"/>
      <c r="C11" s="199"/>
      <c r="D11" s="199"/>
      <c r="E11" s="199"/>
      <c r="F11" s="199"/>
      <c r="G11" s="199"/>
      <c r="H11" s="199"/>
      <c r="I11" s="199"/>
      <c r="J11" s="199"/>
    </row>
    <row r="12" spans="1:10" x14ac:dyDescent="0.2">
      <c r="A12" s="199" t="s">
        <v>76</v>
      </c>
      <c r="B12" s="199"/>
      <c r="C12" s="199"/>
      <c r="D12" s="199"/>
      <c r="E12" s="199"/>
      <c r="F12" s="199"/>
      <c r="G12" s="199"/>
      <c r="H12" s="199"/>
      <c r="I12" s="199"/>
      <c r="J12" s="199"/>
    </row>
    <row r="13" spans="1:10" x14ac:dyDescent="0.2">
      <c r="A13" s="199" t="s">
        <v>77</v>
      </c>
      <c r="B13" s="199"/>
      <c r="C13" s="199"/>
      <c r="D13" s="199"/>
      <c r="E13" s="199"/>
      <c r="F13" s="199"/>
      <c r="G13" s="199"/>
      <c r="H13" s="199"/>
      <c r="I13" s="199"/>
      <c r="J13" s="199"/>
    </row>
    <row r="14" spans="1:10" x14ac:dyDescent="0.2">
      <c r="A14" s="199" t="s">
        <v>78</v>
      </c>
      <c r="B14" s="199"/>
      <c r="C14" s="199"/>
      <c r="D14" s="199"/>
      <c r="E14" s="199"/>
      <c r="F14" s="199"/>
      <c r="G14" s="199"/>
      <c r="H14" s="199"/>
      <c r="I14" s="199"/>
      <c r="J14" s="199"/>
    </row>
    <row r="15" spans="1:10" x14ac:dyDescent="0.2">
      <c r="A15" s="199" t="s">
        <v>79</v>
      </c>
      <c r="B15" s="199"/>
      <c r="C15" s="199"/>
      <c r="D15" s="199"/>
      <c r="E15" s="199"/>
      <c r="F15" s="199"/>
      <c r="G15" s="199"/>
      <c r="H15" s="199"/>
      <c r="I15" s="199"/>
      <c r="J15" s="199"/>
    </row>
    <row r="16" spans="1:10" x14ac:dyDescent="0.2">
      <c r="A16" s="199" t="s">
        <v>80</v>
      </c>
      <c r="B16" s="199"/>
      <c r="C16" s="199"/>
      <c r="D16" s="199"/>
      <c r="E16" s="199"/>
      <c r="F16" s="199"/>
      <c r="G16" s="199"/>
      <c r="H16" s="199"/>
      <c r="I16" s="199"/>
      <c r="J16" s="199"/>
    </row>
    <row r="17" spans="1:10" x14ac:dyDescent="0.2">
      <c r="A17" s="199" t="s">
        <v>81</v>
      </c>
      <c r="B17" s="199"/>
      <c r="C17" s="199"/>
      <c r="D17" s="199"/>
      <c r="E17" s="199"/>
      <c r="F17" s="199"/>
      <c r="G17" s="199"/>
      <c r="H17" s="199"/>
      <c r="I17" s="199"/>
      <c r="J17" s="199"/>
    </row>
    <row r="18" spans="1:10" x14ac:dyDescent="0.2">
      <c r="A18" s="199" t="s">
        <v>56</v>
      </c>
      <c r="B18" s="199"/>
      <c r="C18" s="199"/>
      <c r="D18" s="199"/>
      <c r="E18" s="199"/>
      <c r="F18" s="199"/>
      <c r="G18" s="199"/>
      <c r="H18" s="199"/>
      <c r="I18" s="199"/>
      <c r="J18" s="199"/>
    </row>
    <row r="19" spans="1:10" x14ac:dyDescent="0.2">
      <c r="A19" s="199" t="s">
        <v>55</v>
      </c>
      <c r="B19" s="199"/>
      <c r="C19" s="199"/>
      <c r="D19" s="199"/>
      <c r="E19" s="199"/>
      <c r="F19" s="199"/>
      <c r="G19" s="199"/>
      <c r="H19" s="199"/>
      <c r="I19" s="199"/>
      <c r="J19" s="199"/>
    </row>
    <row r="20" spans="1:10" x14ac:dyDescent="0.2">
      <c r="A20" s="199" t="s">
        <v>82</v>
      </c>
      <c r="B20" s="199"/>
      <c r="C20" s="199"/>
      <c r="D20" s="199"/>
      <c r="E20" s="199"/>
      <c r="F20" s="199"/>
      <c r="G20" s="199"/>
      <c r="H20" s="199"/>
      <c r="I20" s="199"/>
      <c r="J20" s="199"/>
    </row>
    <row r="21" spans="1:10" x14ac:dyDescent="0.2">
      <c r="A21" s="199" t="s">
        <v>83</v>
      </c>
      <c r="B21" s="199"/>
      <c r="C21" s="199"/>
      <c r="D21" s="199"/>
      <c r="E21" s="199"/>
      <c r="F21" s="199"/>
      <c r="G21" s="199"/>
      <c r="H21" s="199"/>
      <c r="I21" s="199"/>
      <c r="J21" s="199"/>
    </row>
    <row r="22" spans="1:10" x14ac:dyDescent="0.2">
      <c r="A22" s="55"/>
      <c r="B22" s="56"/>
      <c r="C22" s="56"/>
      <c r="D22" s="56"/>
      <c r="E22" s="56"/>
      <c r="F22" s="56"/>
      <c r="G22" s="56"/>
      <c r="H22" s="56"/>
      <c r="I22" s="56"/>
      <c r="J22" s="56"/>
    </row>
    <row r="23" spans="1:10" s="73" customFormat="1" ht="62" customHeight="1" x14ac:dyDescent="0.2">
      <c r="A23" s="182" t="s">
        <v>84</v>
      </c>
      <c r="B23" s="182"/>
      <c r="C23" s="182"/>
      <c r="D23" s="182"/>
      <c r="E23" s="182"/>
      <c r="F23" s="182"/>
      <c r="G23" s="182"/>
      <c r="H23" s="182"/>
      <c r="I23" s="182"/>
      <c r="J23" s="182"/>
    </row>
    <row r="43" spans="1:10" x14ac:dyDescent="0.2">
      <c r="A43" s="214" t="s">
        <v>126</v>
      </c>
      <c r="B43" s="214"/>
      <c r="C43" s="130" t="s">
        <v>148</v>
      </c>
      <c r="D43" s="208" t="s">
        <v>149</v>
      </c>
      <c r="E43" s="208"/>
      <c r="F43" s="208"/>
      <c r="G43" s="208"/>
    </row>
    <row r="45" spans="1:10" ht="105" customHeight="1" x14ac:dyDescent="0.2">
      <c r="A45" s="211" t="s">
        <v>162</v>
      </c>
      <c r="B45" s="211"/>
      <c r="C45" s="211"/>
      <c r="D45" s="211"/>
      <c r="E45" s="211"/>
      <c r="F45" s="211"/>
      <c r="G45" s="211"/>
      <c r="H45" s="211"/>
      <c r="I45" s="211"/>
      <c r="J45" s="211"/>
    </row>
    <row r="46" spans="1:10" ht="17" thickBot="1" x14ac:dyDescent="0.25">
      <c r="A46" s="211"/>
      <c r="B46" s="211"/>
      <c r="C46" s="211"/>
      <c r="D46" s="211"/>
      <c r="E46" s="211"/>
      <c r="F46" s="211"/>
      <c r="G46" s="211"/>
      <c r="H46" s="211"/>
      <c r="I46" s="211"/>
      <c r="J46" s="211"/>
    </row>
    <row r="47" spans="1:10" ht="20" customHeight="1" thickBot="1" x14ac:dyDescent="0.3">
      <c r="A47" s="219" t="s">
        <v>127</v>
      </c>
      <c r="B47" s="220"/>
      <c r="C47" s="220"/>
      <c r="D47" s="220"/>
      <c r="E47" s="220"/>
      <c r="F47" s="220"/>
      <c r="G47" s="221"/>
      <c r="H47" s="165"/>
      <c r="I47" s="57"/>
      <c r="J47" s="57"/>
    </row>
    <row r="48" spans="1:10" ht="16" customHeight="1" x14ac:dyDescent="0.2">
      <c r="A48" s="145"/>
      <c r="B48" s="222" t="s">
        <v>153</v>
      </c>
      <c r="C48" s="223"/>
      <c r="D48" s="223"/>
      <c r="E48" s="224"/>
      <c r="F48" s="225" t="s">
        <v>58</v>
      </c>
      <c r="G48" s="226"/>
      <c r="H48" s="58"/>
    </row>
    <row r="49" spans="1:7" ht="16" customHeight="1" x14ac:dyDescent="0.2">
      <c r="A49" s="146"/>
      <c r="B49" s="59"/>
      <c r="C49" s="60"/>
      <c r="D49" s="60"/>
      <c r="E49" s="61" t="s">
        <v>37</v>
      </c>
      <c r="F49" s="62"/>
      <c r="G49" s="166"/>
    </row>
    <row r="50" spans="1:7" ht="32" x14ac:dyDescent="0.2">
      <c r="A50" s="147"/>
      <c r="B50" s="217" t="s">
        <v>23</v>
      </c>
      <c r="C50" s="218"/>
      <c r="D50" s="164" t="s">
        <v>28</v>
      </c>
      <c r="E50" s="63" t="s">
        <v>38</v>
      </c>
      <c r="F50" s="64" t="s">
        <v>23</v>
      </c>
      <c r="G50" s="167" t="s">
        <v>28</v>
      </c>
    </row>
    <row r="51" spans="1:7" x14ac:dyDescent="0.2">
      <c r="A51" s="65" t="s">
        <v>39</v>
      </c>
      <c r="B51" s="23"/>
      <c r="C51" s="23"/>
      <c r="D51" s="23"/>
      <c r="E51" s="23"/>
      <c r="F51" s="23"/>
      <c r="G51" s="168"/>
    </row>
    <row r="52" spans="1:7" x14ac:dyDescent="0.2">
      <c r="A52" s="66" t="s">
        <v>177</v>
      </c>
      <c r="B52" s="215">
        <v>333</v>
      </c>
      <c r="C52" s="216"/>
      <c r="D52" s="67">
        <v>3</v>
      </c>
      <c r="E52" s="131" t="s">
        <v>148</v>
      </c>
      <c r="F52" s="68">
        <v>5042</v>
      </c>
      <c r="G52" s="169">
        <v>3.02</v>
      </c>
    </row>
    <row r="53" spans="1:7" x14ac:dyDescent="0.2">
      <c r="A53" s="69" t="s">
        <v>40</v>
      </c>
      <c r="B53" s="24"/>
      <c r="C53" s="24"/>
      <c r="D53" s="24"/>
      <c r="E53" s="24"/>
      <c r="F53" s="24"/>
      <c r="G53" s="170"/>
    </row>
    <row r="54" spans="1:7" x14ac:dyDescent="0.2">
      <c r="A54" s="148" t="s">
        <v>41</v>
      </c>
      <c r="B54" s="200">
        <v>90</v>
      </c>
      <c r="C54" s="201"/>
      <c r="D54" s="70">
        <v>3.21</v>
      </c>
      <c r="E54" s="132" t="s">
        <v>147</v>
      </c>
      <c r="F54" s="9">
        <v>1358</v>
      </c>
      <c r="G54" s="171">
        <v>3.12</v>
      </c>
    </row>
    <row r="55" spans="1:7" x14ac:dyDescent="0.2">
      <c r="A55" s="149" t="s">
        <v>42</v>
      </c>
      <c r="B55" s="202">
        <v>230</v>
      </c>
      <c r="C55" s="203"/>
      <c r="D55" s="71">
        <v>2.92</v>
      </c>
      <c r="E55" s="133" t="s">
        <v>150</v>
      </c>
      <c r="F55" s="22">
        <v>3132</v>
      </c>
      <c r="G55" s="172">
        <v>2.99</v>
      </c>
    </row>
    <row r="56" spans="1:7" x14ac:dyDescent="0.2">
      <c r="A56" s="150" t="s">
        <v>43</v>
      </c>
      <c r="B56" s="204">
        <v>12</v>
      </c>
      <c r="C56" s="205"/>
      <c r="D56" s="72">
        <v>3.04</v>
      </c>
      <c r="E56" s="134" t="s">
        <v>147</v>
      </c>
      <c r="F56" s="48">
        <v>440</v>
      </c>
      <c r="G56" s="173">
        <v>2.97</v>
      </c>
    </row>
    <row r="57" spans="1:7" x14ac:dyDescent="0.2">
      <c r="A57" s="69" t="s">
        <v>44</v>
      </c>
      <c r="B57" s="23"/>
      <c r="C57" s="23"/>
      <c r="D57" s="23"/>
      <c r="E57" s="23"/>
      <c r="F57" s="23"/>
      <c r="G57" s="168"/>
    </row>
    <row r="58" spans="1:7" x14ac:dyDescent="0.2">
      <c r="A58" s="151" t="s">
        <v>17</v>
      </c>
      <c r="B58" s="200">
        <v>198</v>
      </c>
      <c r="C58" s="201"/>
      <c r="D58" s="70">
        <v>3.09</v>
      </c>
      <c r="E58" s="132" t="s">
        <v>146</v>
      </c>
      <c r="F58" s="9">
        <v>1897</v>
      </c>
      <c r="G58" s="171">
        <v>2.87</v>
      </c>
    </row>
    <row r="59" spans="1:7" x14ac:dyDescent="0.2">
      <c r="A59" s="152" t="s">
        <v>18</v>
      </c>
      <c r="B59" s="204">
        <v>135</v>
      </c>
      <c r="C59" s="205"/>
      <c r="D59" s="72">
        <v>2.86</v>
      </c>
      <c r="E59" s="134" t="s">
        <v>151</v>
      </c>
      <c r="F59" s="48">
        <v>3143</v>
      </c>
      <c r="G59" s="173">
        <v>3.12</v>
      </c>
    </row>
    <row r="60" spans="1:7" x14ac:dyDescent="0.2">
      <c r="A60" s="65" t="s">
        <v>45</v>
      </c>
      <c r="B60" s="23"/>
      <c r="C60" s="23"/>
      <c r="D60" s="23"/>
      <c r="E60" s="23"/>
      <c r="F60" s="23"/>
      <c r="G60" s="168"/>
    </row>
    <row r="61" spans="1:7" x14ac:dyDescent="0.2">
      <c r="A61" s="151" t="s">
        <v>46</v>
      </c>
      <c r="B61" s="200">
        <v>0</v>
      </c>
      <c r="C61" s="201"/>
      <c r="D61" s="70" t="s">
        <v>181</v>
      </c>
      <c r="E61" s="132" t="s">
        <v>182</v>
      </c>
      <c r="F61" s="9">
        <v>1170</v>
      </c>
      <c r="G61" s="171">
        <v>3.16</v>
      </c>
    </row>
    <row r="62" spans="1:7" x14ac:dyDescent="0.2">
      <c r="A62" s="152" t="s">
        <v>47</v>
      </c>
      <c r="B62" s="204">
        <v>0</v>
      </c>
      <c r="C62" s="205"/>
      <c r="D62" s="72" t="s">
        <v>181</v>
      </c>
      <c r="E62" s="134" t="s">
        <v>182</v>
      </c>
      <c r="F62" s="48">
        <v>3233</v>
      </c>
      <c r="G62" s="173">
        <v>2.98</v>
      </c>
    </row>
    <row r="63" spans="1:7" x14ac:dyDescent="0.2">
      <c r="A63" s="65" t="s">
        <v>48</v>
      </c>
      <c r="B63" s="23"/>
      <c r="C63" s="23"/>
      <c r="D63" s="23"/>
      <c r="E63" s="23"/>
      <c r="F63" s="23"/>
      <c r="G63" s="168"/>
    </row>
    <row r="64" spans="1:7" x14ac:dyDescent="0.2">
      <c r="A64" s="151" t="s">
        <v>49</v>
      </c>
      <c r="B64" s="200">
        <v>0</v>
      </c>
      <c r="C64" s="201"/>
      <c r="D64" s="70" t="s">
        <v>181</v>
      </c>
      <c r="E64" s="132" t="s">
        <v>182</v>
      </c>
      <c r="F64" s="9">
        <v>724</v>
      </c>
      <c r="G64" s="171">
        <v>3.12</v>
      </c>
    </row>
    <row r="65" spans="1:10" ht="17" thickBot="1" x14ac:dyDescent="0.25">
      <c r="A65" s="174" t="s">
        <v>50</v>
      </c>
      <c r="B65" s="206">
        <v>0</v>
      </c>
      <c r="C65" s="207"/>
      <c r="D65" s="175" t="s">
        <v>181</v>
      </c>
      <c r="E65" s="176" t="s">
        <v>182</v>
      </c>
      <c r="F65" s="177">
        <v>2870</v>
      </c>
      <c r="G65" s="178">
        <v>2.99</v>
      </c>
    </row>
    <row r="66" spans="1:10" ht="103" customHeight="1" x14ac:dyDescent="0.2">
      <c r="A66" s="198" t="s">
        <v>163</v>
      </c>
      <c r="B66" s="198"/>
      <c r="C66" s="198"/>
      <c r="D66" s="198"/>
      <c r="E66" s="198"/>
      <c r="F66" s="198"/>
      <c r="G66" s="198"/>
      <c r="H66" s="198"/>
      <c r="I66" s="198"/>
      <c r="J66" s="198"/>
    </row>
  </sheetData>
  <mergeCells count="39">
    <mergeCell ref="A13:J13"/>
    <mergeCell ref="A14:J14"/>
    <mergeCell ref="A15:J15"/>
    <mergeCell ref="A43:B43"/>
    <mergeCell ref="B52:C52"/>
    <mergeCell ref="B50:C50"/>
    <mergeCell ref="A47:G47"/>
    <mergeCell ref="B48:E48"/>
    <mergeCell ref="F48:G48"/>
    <mergeCell ref="A46:J46"/>
    <mergeCell ref="A21:J21"/>
    <mergeCell ref="A23:J23"/>
    <mergeCell ref="A45:J45"/>
    <mergeCell ref="A16:J16"/>
    <mergeCell ref="A17:J17"/>
    <mergeCell ref="A18:J18"/>
    <mergeCell ref="A8:J8"/>
    <mergeCell ref="A9:J9"/>
    <mergeCell ref="A10:J10"/>
    <mergeCell ref="A11:J11"/>
    <mergeCell ref="A12:J12"/>
    <mergeCell ref="A1:J1"/>
    <mergeCell ref="A3:G3"/>
    <mergeCell ref="A4:J4"/>
    <mergeCell ref="A5:J5"/>
    <mergeCell ref="A7:J7"/>
    <mergeCell ref="A19:J19"/>
    <mergeCell ref="A20:J20"/>
    <mergeCell ref="A66:J66"/>
    <mergeCell ref="B54:C54"/>
    <mergeCell ref="B55:C55"/>
    <mergeCell ref="B56:C56"/>
    <mergeCell ref="B59:C59"/>
    <mergeCell ref="B61:C61"/>
    <mergeCell ref="B62:C62"/>
    <mergeCell ref="B64:C64"/>
    <mergeCell ref="B65:C65"/>
    <mergeCell ref="D43:G43"/>
    <mergeCell ref="B58:C58"/>
  </mergeCells>
  <hyperlinks>
    <hyperlink ref="J2" location="'Table of Contents'!A1" display="Back to Table of Contents" xr:uid="{94900CBA-2BE9-634F-96D1-9318BF74C16B}"/>
  </hyperlink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618A07-FCAA-D74A-907F-A00C720C80D7}">
  <sheetPr codeName="Sheet5"/>
  <dimension ref="A1:J105"/>
  <sheetViews>
    <sheetView showGridLines="0" workbookViewId="0">
      <selection sqref="A1:J1"/>
    </sheetView>
  </sheetViews>
  <sheetFormatPr baseColWidth="10" defaultColWidth="11.5" defaultRowHeight="14" x14ac:dyDescent="0.2"/>
  <cols>
    <col min="1" max="1" width="38.1640625" style="8" customWidth="1"/>
    <col min="2" max="2" width="27.83203125" style="8" customWidth="1"/>
    <col min="3" max="6" width="12.5" style="8" customWidth="1"/>
    <col min="7" max="7" width="0.1640625" style="8" customWidth="1"/>
    <col min="8" max="8" width="16.33203125" style="8" customWidth="1"/>
    <col min="9" max="9" width="9" style="8" customWidth="1"/>
    <col min="10" max="10" width="15.83203125" style="8" customWidth="1"/>
    <col min="11" max="16384" width="11.5" style="8"/>
  </cols>
  <sheetData>
    <row r="1" spans="1:10" customFormat="1" ht="80" customHeight="1" x14ac:dyDescent="0.2">
      <c r="A1" s="187" t="s">
        <v>173</v>
      </c>
      <c r="B1" s="187"/>
      <c r="C1" s="187"/>
      <c r="D1" s="187"/>
      <c r="E1" s="187"/>
      <c r="F1" s="187"/>
      <c r="G1" s="187"/>
      <c r="H1" s="187"/>
      <c r="I1" s="187"/>
      <c r="J1" s="187"/>
    </row>
    <row r="2" spans="1:10" ht="19" customHeight="1" x14ac:dyDescent="0.2">
      <c r="A2" s="79"/>
      <c r="B2" s="79"/>
      <c r="C2" s="79"/>
      <c r="D2" s="79"/>
      <c r="E2" s="79"/>
      <c r="G2" s="80"/>
      <c r="H2" s="80"/>
      <c r="I2" s="31" t="s">
        <v>29</v>
      </c>
    </row>
    <row r="3" spans="1:10" ht="19" customHeight="1" x14ac:dyDescent="0.2">
      <c r="A3" s="122" t="s">
        <v>106</v>
      </c>
      <c r="B3" s="79"/>
      <c r="C3" s="79"/>
      <c r="D3" s="79"/>
      <c r="E3" s="79"/>
      <c r="G3" s="80"/>
      <c r="H3" s="80"/>
      <c r="I3" s="31"/>
    </row>
    <row r="4" spans="1:10" ht="19" customHeight="1" thickBot="1" x14ac:dyDescent="0.25">
      <c r="B4" s="79"/>
      <c r="C4" s="79"/>
      <c r="D4" s="79"/>
      <c r="E4" s="79"/>
      <c r="G4" s="80"/>
      <c r="H4" s="80"/>
      <c r="I4" s="31"/>
      <c r="J4" s="119"/>
    </row>
    <row r="5" spans="1:10" ht="28" customHeight="1" thickBot="1" x14ac:dyDescent="0.3">
      <c r="A5" s="248" t="s">
        <v>107</v>
      </c>
      <c r="B5" s="249"/>
      <c r="C5" s="249"/>
      <c r="D5" s="249"/>
      <c r="E5" s="249"/>
      <c r="F5" s="250"/>
    </row>
    <row r="6" spans="1:10" ht="22.5" customHeight="1" x14ac:dyDescent="0.2">
      <c r="A6" s="251"/>
      <c r="B6" s="252"/>
      <c r="C6" s="222" t="s">
        <v>153</v>
      </c>
      <c r="D6" s="224"/>
      <c r="E6" s="255" t="s">
        <v>58</v>
      </c>
      <c r="F6" s="226"/>
      <c r="J6" s="120"/>
    </row>
    <row r="7" spans="1:10" ht="16" x14ac:dyDescent="0.2">
      <c r="A7" s="253"/>
      <c r="B7" s="254"/>
      <c r="C7" s="25" t="s">
        <v>23</v>
      </c>
      <c r="D7" s="81" t="s">
        <v>24</v>
      </c>
      <c r="E7" s="82" t="s">
        <v>23</v>
      </c>
      <c r="F7" s="83" t="s">
        <v>24</v>
      </c>
    </row>
    <row r="8" spans="1:10" s="102" customFormat="1" ht="33" customHeight="1" x14ac:dyDescent="0.2">
      <c r="A8" s="233" t="s">
        <v>86</v>
      </c>
      <c r="B8" s="234"/>
      <c r="C8" s="234"/>
      <c r="D8" s="234"/>
      <c r="E8" s="234"/>
      <c r="F8" s="235"/>
    </row>
    <row r="9" spans="1:10" s="102" customFormat="1" ht="16" x14ac:dyDescent="0.2">
      <c r="A9" s="236" t="s">
        <v>87</v>
      </c>
      <c r="B9" s="237"/>
      <c r="C9" s="103">
        <v>276</v>
      </c>
      <c r="D9" s="104">
        <v>0.76880222841225632</v>
      </c>
      <c r="E9" s="105">
        <v>3874</v>
      </c>
      <c r="F9" s="106">
        <v>0.71555227188769854</v>
      </c>
    </row>
    <row r="10" spans="1:10" s="102" customFormat="1" ht="16" x14ac:dyDescent="0.2">
      <c r="A10" s="238" t="s">
        <v>88</v>
      </c>
      <c r="B10" s="239"/>
      <c r="C10" s="103">
        <v>263</v>
      </c>
      <c r="D10" s="104">
        <v>0.7325905292479109</v>
      </c>
      <c r="E10" s="105">
        <v>3999</v>
      </c>
      <c r="F10" s="106">
        <v>0.73864056150720359</v>
      </c>
    </row>
    <row r="11" spans="1:10" s="102" customFormat="1" ht="16" x14ac:dyDescent="0.2">
      <c r="A11" s="240" t="s">
        <v>89</v>
      </c>
      <c r="B11" s="241"/>
      <c r="C11" s="103">
        <v>176</v>
      </c>
      <c r="D11" s="104">
        <v>0.49025069637883006</v>
      </c>
      <c r="E11" s="105">
        <v>3103</v>
      </c>
      <c r="F11" s="106">
        <v>0.57314370151459182</v>
      </c>
    </row>
    <row r="12" spans="1:10" s="102" customFormat="1" ht="16" x14ac:dyDescent="0.2">
      <c r="A12" s="238" t="s">
        <v>90</v>
      </c>
      <c r="B12" s="239"/>
      <c r="C12" s="103">
        <v>149</v>
      </c>
      <c r="D12" s="104">
        <v>0.41504178272980502</v>
      </c>
      <c r="E12" s="105">
        <v>2231</v>
      </c>
      <c r="F12" s="106">
        <v>0.41207979312892501</v>
      </c>
    </row>
    <row r="13" spans="1:10" s="102" customFormat="1" ht="16" x14ac:dyDescent="0.2">
      <c r="A13" s="238" t="s">
        <v>91</v>
      </c>
      <c r="B13" s="239"/>
      <c r="C13" s="103">
        <v>157</v>
      </c>
      <c r="D13" s="104">
        <v>0.43732590529247911</v>
      </c>
      <c r="E13" s="105">
        <v>2229</v>
      </c>
      <c r="F13" s="106">
        <v>0.41171038049501291</v>
      </c>
    </row>
    <row r="14" spans="1:10" s="102" customFormat="1" ht="16" x14ac:dyDescent="0.2">
      <c r="A14" s="238" t="s">
        <v>92</v>
      </c>
      <c r="B14" s="239"/>
      <c r="C14" s="103">
        <v>151</v>
      </c>
      <c r="D14" s="104">
        <v>0.42061281337047352</v>
      </c>
      <c r="E14" s="105">
        <v>2241</v>
      </c>
      <c r="F14" s="106">
        <v>0.41392685629848541</v>
      </c>
    </row>
    <row r="15" spans="1:10" s="102" customFormat="1" ht="16" x14ac:dyDescent="0.2">
      <c r="A15" s="238" t="s">
        <v>93</v>
      </c>
      <c r="B15" s="239"/>
      <c r="C15" s="103">
        <v>150</v>
      </c>
      <c r="D15" s="104">
        <v>0.4178272980501393</v>
      </c>
      <c r="E15" s="105">
        <v>2216</v>
      </c>
      <c r="F15" s="106">
        <v>0.4093091983745844</v>
      </c>
    </row>
    <row r="16" spans="1:10" s="102" customFormat="1" ht="16" x14ac:dyDescent="0.2">
      <c r="A16" s="238" t="s">
        <v>94</v>
      </c>
      <c r="B16" s="239"/>
      <c r="C16" s="103">
        <v>179</v>
      </c>
      <c r="D16" s="104">
        <v>0.49860724233983289</v>
      </c>
      <c r="E16" s="105">
        <v>2337</v>
      </c>
      <c r="F16" s="106">
        <v>0.43165866272626524</v>
      </c>
    </row>
    <row r="17" spans="1:6" s="102" customFormat="1" ht="16" x14ac:dyDescent="0.2">
      <c r="A17" s="238" t="s">
        <v>95</v>
      </c>
      <c r="B17" s="239"/>
      <c r="C17" s="103">
        <v>117</v>
      </c>
      <c r="D17" s="104">
        <v>0.32590529247910865</v>
      </c>
      <c r="E17" s="105">
        <v>1959</v>
      </c>
      <c r="F17" s="106">
        <v>0.36183967491688218</v>
      </c>
    </row>
    <row r="18" spans="1:6" s="102" customFormat="1" ht="16" x14ac:dyDescent="0.2">
      <c r="A18" s="240" t="s">
        <v>96</v>
      </c>
      <c r="B18" s="241"/>
      <c r="C18" s="103">
        <v>201</v>
      </c>
      <c r="D18" s="104">
        <v>0.55988857938718661</v>
      </c>
      <c r="E18" s="105">
        <v>3011</v>
      </c>
      <c r="F18" s="106">
        <v>0.55615072035463609</v>
      </c>
    </row>
    <row r="19" spans="1:6" s="102" customFormat="1" ht="16" x14ac:dyDescent="0.2">
      <c r="A19" s="240" t="s">
        <v>20</v>
      </c>
      <c r="B19" s="241"/>
      <c r="C19" s="103">
        <v>8</v>
      </c>
      <c r="D19" s="104">
        <v>2.2284122562674095E-2</v>
      </c>
      <c r="E19" s="105">
        <v>121</v>
      </c>
      <c r="F19" s="106">
        <v>2.2349464351680826E-2</v>
      </c>
    </row>
    <row r="20" spans="1:6" s="102" customFormat="1" ht="16" x14ac:dyDescent="0.2">
      <c r="A20" s="242" t="s">
        <v>61</v>
      </c>
      <c r="B20" s="243"/>
      <c r="C20" s="103">
        <v>359</v>
      </c>
      <c r="D20" s="104"/>
      <c r="E20" s="105">
        <v>5414</v>
      </c>
      <c r="F20" s="106"/>
    </row>
    <row r="21" spans="1:6" ht="33" customHeight="1" x14ac:dyDescent="0.2">
      <c r="A21" s="230" t="s">
        <v>97</v>
      </c>
      <c r="B21" s="231"/>
      <c r="C21" s="231"/>
      <c r="D21" s="231"/>
      <c r="E21" s="231"/>
      <c r="F21" s="232"/>
    </row>
    <row r="22" spans="1:6" ht="16" x14ac:dyDescent="0.2">
      <c r="A22" s="227" t="s">
        <v>54</v>
      </c>
      <c r="B22" s="84" t="s">
        <v>6</v>
      </c>
      <c r="C22" s="10">
        <v>159</v>
      </c>
      <c r="D22" s="11">
        <v>0.46500000000000002</v>
      </c>
      <c r="E22" s="12">
        <v>2563</v>
      </c>
      <c r="F22" s="13">
        <v>0.498</v>
      </c>
    </row>
    <row r="23" spans="1:6" ht="15" x14ac:dyDescent="0.2">
      <c r="A23" s="228"/>
      <c r="B23" s="86" t="s">
        <v>5</v>
      </c>
      <c r="C23" s="14">
        <v>121</v>
      </c>
      <c r="D23" s="15">
        <v>0.35399999999999998</v>
      </c>
      <c r="E23" s="16">
        <v>1626</v>
      </c>
      <c r="F23" s="17">
        <v>0.316</v>
      </c>
    </row>
    <row r="24" spans="1:6" ht="15" x14ac:dyDescent="0.2">
      <c r="A24" s="228"/>
      <c r="B24" s="86" t="s">
        <v>4</v>
      </c>
      <c r="C24" s="14">
        <v>58</v>
      </c>
      <c r="D24" s="15">
        <v>0.17</v>
      </c>
      <c r="E24" s="16">
        <v>827</v>
      </c>
      <c r="F24" s="17">
        <v>0.161</v>
      </c>
    </row>
    <row r="25" spans="1:6" ht="15" x14ac:dyDescent="0.2">
      <c r="A25" s="228"/>
      <c r="B25" s="86" t="s">
        <v>3</v>
      </c>
      <c r="C25" s="14">
        <v>4</v>
      </c>
      <c r="D25" s="15">
        <v>1.2E-2</v>
      </c>
      <c r="E25" s="16">
        <v>128</v>
      </c>
      <c r="F25" s="17">
        <v>2.5000000000000001E-2</v>
      </c>
    </row>
    <row r="26" spans="1:6" ht="15" x14ac:dyDescent="0.2">
      <c r="A26" s="229"/>
      <c r="B26" s="87" t="s">
        <v>2</v>
      </c>
      <c r="C26" s="18">
        <v>342</v>
      </c>
      <c r="D26" s="19">
        <v>1</v>
      </c>
      <c r="E26" s="20">
        <v>5144</v>
      </c>
      <c r="F26" s="21">
        <v>1</v>
      </c>
    </row>
    <row r="27" spans="1:6" ht="16" x14ac:dyDescent="0.2">
      <c r="A27" s="227" t="s">
        <v>74</v>
      </c>
      <c r="B27" s="84" t="s">
        <v>6</v>
      </c>
      <c r="C27" s="10">
        <v>128</v>
      </c>
      <c r="D27" s="11">
        <v>0.378</v>
      </c>
      <c r="E27" s="12">
        <v>1828</v>
      </c>
      <c r="F27" s="13">
        <v>0.35499999999999998</v>
      </c>
    </row>
    <row r="28" spans="1:6" ht="15" x14ac:dyDescent="0.2">
      <c r="A28" s="228"/>
      <c r="B28" s="86" t="s">
        <v>5</v>
      </c>
      <c r="C28" s="14">
        <v>78</v>
      </c>
      <c r="D28" s="15">
        <v>0.23</v>
      </c>
      <c r="E28" s="16">
        <v>1163</v>
      </c>
      <c r="F28" s="17">
        <v>0.22600000000000001</v>
      </c>
    </row>
    <row r="29" spans="1:6" ht="15" x14ac:dyDescent="0.2">
      <c r="A29" s="228"/>
      <c r="B29" s="86" t="s">
        <v>4</v>
      </c>
      <c r="C29" s="14">
        <v>97</v>
      </c>
      <c r="D29" s="15">
        <v>0.28599999999999998</v>
      </c>
      <c r="E29" s="16">
        <v>1517</v>
      </c>
      <c r="F29" s="17">
        <v>0.29499999999999998</v>
      </c>
    </row>
    <row r="30" spans="1:6" ht="15" x14ac:dyDescent="0.2">
      <c r="A30" s="228"/>
      <c r="B30" s="86" t="s">
        <v>3</v>
      </c>
      <c r="C30" s="14">
        <v>36</v>
      </c>
      <c r="D30" s="15">
        <v>0.106</v>
      </c>
      <c r="E30" s="16">
        <v>637</v>
      </c>
      <c r="F30" s="17">
        <v>0.124</v>
      </c>
    </row>
    <row r="31" spans="1:6" ht="15" x14ac:dyDescent="0.2">
      <c r="A31" s="229"/>
      <c r="B31" s="87" t="s">
        <v>2</v>
      </c>
      <c r="C31" s="18">
        <v>339</v>
      </c>
      <c r="D31" s="19">
        <v>1</v>
      </c>
      <c r="E31" s="20">
        <v>5145</v>
      </c>
      <c r="F31" s="21">
        <v>1</v>
      </c>
    </row>
    <row r="32" spans="1:6" ht="16" x14ac:dyDescent="0.2">
      <c r="A32" s="227" t="s">
        <v>75</v>
      </c>
      <c r="B32" s="84" t="s">
        <v>6</v>
      </c>
      <c r="C32" s="10">
        <v>158</v>
      </c>
      <c r="D32" s="11">
        <v>0.46200000000000002</v>
      </c>
      <c r="E32" s="12">
        <v>2611</v>
      </c>
      <c r="F32" s="13">
        <v>0.50800000000000001</v>
      </c>
    </row>
    <row r="33" spans="1:6" ht="15" x14ac:dyDescent="0.2">
      <c r="A33" s="228"/>
      <c r="B33" s="86" t="s">
        <v>5</v>
      </c>
      <c r="C33" s="14">
        <v>119</v>
      </c>
      <c r="D33" s="15">
        <v>0.34799999999999998</v>
      </c>
      <c r="E33" s="16">
        <v>1608</v>
      </c>
      <c r="F33" s="17">
        <v>0.313</v>
      </c>
    </row>
    <row r="34" spans="1:6" ht="15" x14ac:dyDescent="0.2">
      <c r="A34" s="228"/>
      <c r="B34" s="86" t="s">
        <v>4</v>
      </c>
      <c r="C34" s="14">
        <v>58</v>
      </c>
      <c r="D34" s="15">
        <v>0.17</v>
      </c>
      <c r="E34" s="16">
        <v>812</v>
      </c>
      <c r="F34" s="17">
        <v>0.158</v>
      </c>
    </row>
    <row r="35" spans="1:6" ht="15" x14ac:dyDescent="0.2">
      <c r="A35" s="228"/>
      <c r="B35" s="86" t="s">
        <v>3</v>
      </c>
      <c r="C35" s="14">
        <v>7</v>
      </c>
      <c r="D35" s="15">
        <v>0.02</v>
      </c>
      <c r="E35" s="16">
        <v>112</v>
      </c>
      <c r="F35" s="17">
        <v>2.1999999999999999E-2</v>
      </c>
    </row>
    <row r="36" spans="1:6" ht="15" x14ac:dyDescent="0.2">
      <c r="A36" s="229"/>
      <c r="B36" s="87" t="s">
        <v>2</v>
      </c>
      <c r="C36" s="18">
        <v>342</v>
      </c>
      <c r="D36" s="19">
        <v>1</v>
      </c>
      <c r="E36" s="20">
        <v>5143</v>
      </c>
      <c r="F36" s="21">
        <v>1</v>
      </c>
    </row>
    <row r="37" spans="1:6" ht="16" x14ac:dyDescent="0.2">
      <c r="A37" s="227" t="s">
        <v>76</v>
      </c>
      <c r="B37" s="84" t="s">
        <v>6</v>
      </c>
      <c r="C37" s="10">
        <v>135</v>
      </c>
      <c r="D37" s="11">
        <v>0.39600000000000002</v>
      </c>
      <c r="E37" s="12">
        <v>2242</v>
      </c>
      <c r="F37" s="13">
        <v>0.436</v>
      </c>
    </row>
    <row r="38" spans="1:6" ht="15" x14ac:dyDescent="0.2">
      <c r="A38" s="228"/>
      <c r="B38" s="86" t="s">
        <v>5</v>
      </c>
      <c r="C38" s="14">
        <v>132</v>
      </c>
      <c r="D38" s="15">
        <v>0.38700000000000001</v>
      </c>
      <c r="E38" s="16">
        <v>1797</v>
      </c>
      <c r="F38" s="17">
        <v>0.34899999999999998</v>
      </c>
    </row>
    <row r="39" spans="1:6" ht="15" x14ac:dyDescent="0.2">
      <c r="A39" s="228"/>
      <c r="B39" s="86" t="s">
        <v>4</v>
      </c>
      <c r="C39" s="14">
        <v>65</v>
      </c>
      <c r="D39" s="15">
        <v>0.191</v>
      </c>
      <c r="E39" s="16">
        <v>978</v>
      </c>
      <c r="F39" s="17">
        <v>0.19</v>
      </c>
    </row>
    <row r="40" spans="1:6" ht="15" x14ac:dyDescent="0.2">
      <c r="A40" s="228"/>
      <c r="B40" s="86" t="s">
        <v>3</v>
      </c>
      <c r="C40" s="14">
        <v>9</v>
      </c>
      <c r="D40" s="15">
        <v>2.5999999999999999E-2</v>
      </c>
      <c r="E40" s="16">
        <v>127</v>
      </c>
      <c r="F40" s="17">
        <v>2.5000000000000001E-2</v>
      </c>
    </row>
    <row r="41" spans="1:6" ht="15" x14ac:dyDescent="0.2">
      <c r="A41" s="229"/>
      <c r="B41" s="87" t="s">
        <v>2</v>
      </c>
      <c r="C41" s="18">
        <v>341</v>
      </c>
      <c r="D41" s="19">
        <v>1</v>
      </c>
      <c r="E41" s="20">
        <v>5144</v>
      </c>
      <c r="F41" s="21">
        <v>1</v>
      </c>
    </row>
    <row r="42" spans="1:6" ht="16" x14ac:dyDescent="0.2">
      <c r="A42" s="227" t="s">
        <v>77</v>
      </c>
      <c r="B42" s="84" t="s">
        <v>6</v>
      </c>
      <c r="C42" s="10">
        <v>84</v>
      </c>
      <c r="D42" s="11">
        <v>0.246</v>
      </c>
      <c r="E42" s="12">
        <v>1386</v>
      </c>
      <c r="F42" s="13">
        <v>0.27</v>
      </c>
    </row>
    <row r="43" spans="1:6" ht="15" x14ac:dyDescent="0.2">
      <c r="A43" s="228"/>
      <c r="B43" s="86" t="s">
        <v>5</v>
      </c>
      <c r="C43" s="14">
        <v>66</v>
      </c>
      <c r="D43" s="15">
        <v>0.193</v>
      </c>
      <c r="E43" s="16">
        <v>1123</v>
      </c>
      <c r="F43" s="17">
        <v>0.219</v>
      </c>
    </row>
    <row r="44" spans="1:6" ht="15" x14ac:dyDescent="0.2">
      <c r="A44" s="228"/>
      <c r="B44" s="86" t="s">
        <v>4</v>
      </c>
      <c r="C44" s="14">
        <v>93</v>
      </c>
      <c r="D44" s="15">
        <v>0.27200000000000002</v>
      </c>
      <c r="E44" s="16">
        <v>1604</v>
      </c>
      <c r="F44" s="17">
        <v>0.312</v>
      </c>
    </row>
    <row r="45" spans="1:6" ht="15" x14ac:dyDescent="0.2">
      <c r="A45" s="228"/>
      <c r="B45" s="86" t="s">
        <v>3</v>
      </c>
      <c r="C45" s="14">
        <v>99</v>
      </c>
      <c r="D45" s="15">
        <v>0.28899999999999998</v>
      </c>
      <c r="E45" s="16">
        <v>1021</v>
      </c>
      <c r="F45" s="17">
        <v>0.19900000000000001</v>
      </c>
    </row>
    <row r="46" spans="1:6" ht="15" x14ac:dyDescent="0.2">
      <c r="A46" s="229"/>
      <c r="B46" s="87" t="s">
        <v>2</v>
      </c>
      <c r="C46" s="18">
        <v>342</v>
      </c>
      <c r="D46" s="19">
        <v>1</v>
      </c>
      <c r="E46" s="20">
        <v>5134</v>
      </c>
      <c r="F46" s="21">
        <v>1</v>
      </c>
    </row>
    <row r="47" spans="1:6" ht="16" x14ac:dyDescent="0.2">
      <c r="A47" s="227" t="s">
        <v>78</v>
      </c>
      <c r="B47" s="84" t="s">
        <v>6</v>
      </c>
      <c r="C47" s="10">
        <v>125</v>
      </c>
      <c r="D47" s="11">
        <v>0.36799999999999999</v>
      </c>
      <c r="E47" s="12">
        <v>1554</v>
      </c>
      <c r="F47" s="13">
        <v>0.30299999999999999</v>
      </c>
    </row>
    <row r="48" spans="1:6" ht="15" x14ac:dyDescent="0.2">
      <c r="A48" s="228"/>
      <c r="B48" s="86" t="s">
        <v>5</v>
      </c>
      <c r="C48" s="14">
        <v>62</v>
      </c>
      <c r="D48" s="15">
        <v>0.182</v>
      </c>
      <c r="E48" s="16">
        <v>967</v>
      </c>
      <c r="F48" s="17">
        <v>0.188</v>
      </c>
    </row>
    <row r="49" spans="1:6" ht="15" x14ac:dyDescent="0.2">
      <c r="A49" s="228"/>
      <c r="B49" s="86" t="s">
        <v>4</v>
      </c>
      <c r="C49" s="14">
        <v>82</v>
      </c>
      <c r="D49" s="15">
        <v>0.24099999999999999</v>
      </c>
      <c r="E49" s="16">
        <v>1211</v>
      </c>
      <c r="F49" s="17">
        <v>0.23599999999999999</v>
      </c>
    </row>
    <row r="50" spans="1:6" ht="15" x14ac:dyDescent="0.2">
      <c r="A50" s="228"/>
      <c r="B50" s="86" t="s">
        <v>3</v>
      </c>
      <c r="C50" s="14">
        <v>71</v>
      </c>
      <c r="D50" s="15">
        <v>0.20899999999999999</v>
      </c>
      <c r="E50" s="16">
        <v>1402</v>
      </c>
      <c r="F50" s="17">
        <v>0.27300000000000002</v>
      </c>
    </row>
    <row r="51" spans="1:6" ht="15" x14ac:dyDescent="0.2">
      <c r="A51" s="229"/>
      <c r="B51" s="87" t="s">
        <v>2</v>
      </c>
      <c r="C51" s="18">
        <v>340</v>
      </c>
      <c r="D51" s="19">
        <v>1</v>
      </c>
      <c r="E51" s="20">
        <v>5134</v>
      </c>
      <c r="F51" s="21">
        <v>1</v>
      </c>
    </row>
    <row r="52" spans="1:6" ht="16" x14ac:dyDescent="0.2">
      <c r="A52" s="227" t="s">
        <v>79</v>
      </c>
      <c r="B52" s="84" t="s">
        <v>6</v>
      </c>
      <c r="C52" s="10">
        <v>148</v>
      </c>
      <c r="D52" s="11">
        <v>0.434</v>
      </c>
      <c r="E52" s="12">
        <v>2478</v>
      </c>
      <c r="F52" s="13">
        <v>0.48299999999999998</v>
      </c>
    </row>
    <row r="53" spans="1:6" ht="15" x14ac:dyDescent="0.2">
      <c r="A53" s="228"/>
      <c r="B53" s="86" t="s">
        <v>5</v>
      </c>
      <c r="C53" s="14">
        <v>117</v>
      </c>
      <c r="D53" s="15">
        <v>0.34300000000000003</v>
      </c>
      <c r="E53" s="16">
        <v>1695</v>
      </c>
      <c r="F53" s="17">
        <v>0.33</v>
      </c>
    </row>
    <row r="54" spans="1:6" ht="15" x14ac:dyDescent="0.2">
      <c r="A54" s="228"/>
      <c r="B54" s="86" t="s">
        <v>4</v>
      </c>
      <c r="C54" s="14">
        <v>66</v>
      </c>
      <c r="D54" s="15">
        <v>0.19400000000000001</v>
      </c>
      <c r="E54" s="16">
        <v>795</v>
      </c>
      <c r="F54" s="17">
        <v>0.155</v>
      </c>
    </row>
    <row r="55" spans="1:6" ht="15" x14ac:dyDescent="0.2">
      <c r="A55" s="228"/>
      <c r="B55" s="86" t="s">
        <v>3</v>
      </c>
      <c r="C55" s="14">
        <v>10</v>
      </c>
      <c r="D55" s="15">
        <v>2.9000000000000001E-2</v>
      </c>
      <c r="E55" s="16">
        <v>164</v>
      </c>
      <c r="F55" s="17">
        <v>3.2000000000000001E-2</v>
      </c>
    </row>
    <row r="56" spans="1:6" ht="15" x14ac:dyDescent="0.2">
      <c r="A56" s="229"/>
      <c r="B56" s="87" t="s">
        <v>2</v>
      </c>
      <c r="C56" s="18">
        <v>341</v>
      </c>
      <c r="D56" s="19">
        <v>1</v>
      </c>
      <c r="E56" s="20">
        <v>5132</v>
      </c>
      <c r="F56" s="21">
        <v>1</v>
      </c>
    </row>
    <row r="57" spans="1:6" ht="16" x14ac:dyDescent="0.2">
      <c r="A57" s="227" t="s">
        <v>80</v>
      </c>
      <c r="B57" s="84" t="s">
        <v>6</v>
      </c>
      <c r="C57" s="10">
        <v>135</v>
      </c>
      <c r="D57" s="11">
        <v>0.39900000000000002</v>
      </c>
      <c r="E57" s="12">
        <v>2353</v>
      </c>
      <c r="F57" s="13">
        <v>0.45800000000000002</v>
      </c>
    </row>
    <row r="58" spans="1:6" ht="15" x14ac:dyDescent="0.2">
      <c r="A58" s="228"/>
      <c r="B58" s="86" t="s">
        <v>5</v>
      </c>
      <c r="C58" s="14">
        <v>124</v>
      </c>
      <c r="D58" s="15">
        <v>0.36699999999999999</v>
      </c>
      <c r="E58" s="16">
        <v>1744</v>
      </c>
      <c r="F58" s="17">
        <v>0.34</v>
      </c>
    </row>
    <row r="59" spans="1:6" ht="15" x14ac:dyDescent="0.2">
      <c r="A59" s="228"/>
      <c r="B59" s="86" t="s">
        <v>4</v>
      </c>
      <c r="C59" s="14">
        <v>67</v>
      </c>
      <c r="D59" s="15">
        <v>0.19800000000000001</v>
      </c>
      <c r="E59" s="16">
        <v>853</v>
      </c>
      <c r="F59" s="17">
        <v>0.16600000000000001</v>
      </c>
    </row>
    <row r="60" spans="1:6" ht="15" x14ac:dyDescent="0.2">
      <c r="A60" s="228"/>
      <c r="B60" s="86" t="s">
        <v>3</v>
      </c>
      <c r="C60" s="14">
        <v>12</v>
      </c>
      <c r="D60" s="15">
        <v>3.5999999999999997E-2</v>
      </c>
      <c r="E60" s="16">
        <v>183</v>
      </c>
      <c r="F60" s="17">
        <v>3.5999999999999997E-2</v>
      </c>
    </row>
    <row r="61" spans="1:6" ht="15" x14ac:dyDescent="0.2">
      <c r="A61" s="229"/>
      <c r="B61" s="87" t="s">
        <v>2</v>
      </c>
      <c r="C61" s="18">
        <v>338</v>
      </c>
      <c r="D61" s="19">
        <v>1</v>
      </c>
      <c r="E61" s="20">
        <v>5133</v>
      </c>
      <c r="F61" s="21">
        <v>1</v>
      </c>
    </row>
    <row r="62" spans="1:6" ht="16" x14ac:dyDescent="0.2">
      <c r="A62" s="227" t="s">
        <v>81</v>
      </c>
      <c r="B62" s="84" t="s">
        <v>6</v>
      </c>
      <c r="C62" s="10">
        <v>93</v>
      </c>
      <c r="D62" s="11">
        <v>0.27400000000000002</v>
      </c>
      <c r="E62" s="12">
        <v>1443</v>
      </c>
      <c r="F62" s="13">
        <v>0.28100000000000003</v>
      </c>
    </row>
    <row r="63" spans="1:6" ht="15" x14ac:dyDescent="0.2">
      <c r="A63" s="228"/>
      <c r="B63" s="86" t="s">
        <v>5</v>
      </c>
      <c r="C63" s="14">
        <v>68</v>
      </c>
      <c r="D63" s="15">
        <v>0.2</v>
      </c>
      <c r="E63" s="16">
        <v>1179</v>
      </c>
      <c r="F63" s="17">
        <v>0.23</v>
      </c>
    </row>
    <row r="64" spans="1:6" ht="15" x14ac:dyDescent="0.2">
      <c r="A64" s="228"/>
      <c r="B64" s="86" t="s">
        <v>4</v>
      </c>
      <c r="C64" s="14">
        <v>112</v>
      </c>
      <c r="D64" s="15">
        <v>0.32900000000000001</v>
      </c>
      <c r="E64" s="16">
        <v>1553</v>
      </c>
      <c r="F64" s="17">
        <v>0.30299999999999999</v>
      </c>
    </row>
    <row r="65" spans="1:6" ht="15" x14ac:dyDescent="0.2">
      <c r="A65" s="228"/>
      <c r="B65" s="86" t="s">
        <v>3</v>
      </c>
      <c r="C65" s="14">
        <v>67</v>
      </c>
      <c r="D65" s="15">
        <v>0.19700000000000001</v>
      </c>
      <c r="E65" s="16">
        <v>958</v>
      </c>
      <c r="F65" s="17">
        <v>0.187</v>
      </c>
    </row>
    <row r="66" spans="1:6" ht="15" x14ac:dyDescent="0.2">
      <c r="A66" s="229"/>
      <c r="B66" s="87" t="s">
        <v>2</v>
      </c>
      <c r="C66" s="18">
        <v>340</v>
      </c>
      <c r="D66" s="19">
        <v>1</v>
      </c>
      <c r="E66" s="20">
        <v>5133</v>
      </c>
      <c r="F66" s="21">
        <v>1</v>
      </c>
    </row>
    <row r="67" spans="1:6" ht="16" customHeight="1" x14ac:dyDescent="0.2">
      <c r="A67" s="227" t="s">
        <v>56</v>
      </c>
      <c r="B67" s="84" t="s">
        <v>6</v>
      </c>
      <c r="C67" s="10">
        <v>128</v>
      </c>
      <c r="D67" s="11">
        <v>0.375</v>
      </c>
      <c r="E67" s="12">
        <v>1881</v>
      </c>
      <c r="F67" s="13">
        <v>0.36699999999999999</v>
      </c>
    </row>
    <row r="68" spans="1:6" ht="15" customHeight="1" x14ac:dyDescent="0.2">
      <c r="A68" s="228" t="s">
        <v>60</v>
      </c>
      <c r="B68" s="86" t="s">
        <v>5</v>
      </c>
      <c r="C68" s="14">
        <v>90</v>
      </c>
      <c r="D68" s="15">
        <v>0.26400000000000001</v>
      </c>
      <c r="E68" s="16">
        <v>1581</v>
      </c>
      <c r="F68" s="17">
        <v>0.308</v>
      </c>
    </row>
    <row r="69" spans="1:6" ht="15" x14ac:dyDescent="0.2">
      <c r="A69" s="228"/>
      <c r="B69" s="86" t="s">
        <v>4</v>
      </c>
      <c r="C69" s="14">
        <v>97</v>
      </c>
      <c r="D69" s="15">
        <v>0.28399999999999997</v>
      </c>
      <c r="E69" s="16">
        <v>1338</v>
      </c>
      <c r="F69" s="17">
        <v>0.26100000000000001</v>
      </c>
    </row>
    <row r="70" spans="1:6" ht="15" x14ac:dyDescent="0.2">
      <c r="A70" s="228"/>
      <c r="B70" s="86" t="s">
        <v>3</v>
      </c>
      <c r="C70" s="14">
        <v>26</v>
      </c>
      <c r="D70" s="15">
        <v>7.5999999999999998E-2</v>
      </c>
      <c r="E70" s="16">
        <v>331</v>
      </c>
      <c r="F70" s="17">
        <v>6.5000000000000002E-2</v>
      </c>
    </row>
    <row r="71" spans="1:6" ht="15" x14ac:dyDescent="0.2">
      <c r="A71" s="229"/>
      <c r="B71" s="87" t="s">
        <v>2</v>
      </c>
      <c r="C71" s="18">
        <v>341</v>
      </c>
      <c r="D71" s="19">
        <v>1</v>
      </c>
      <c r="E71" s="20">
        <v>5131</v>
      </c>
      <c r="F71" s="21">
        <v>1</v>
      </c>
    </row>
    <row r="72" spans="1:6" ht="16" x14ac:dyDescent="0.2">
      <c r="A72" s="227" t="s">
        <v>55</v>
      </c>
      <c r="B72" s="84" t="s">
        <v>6</v>
      </c>
      <c r="C72" s="10">
        <v>151</v>
      </c>
      <c r="D72" s="11">
        <v>0.44500000000000001</v>
      </c>
      <c r="E72" s="12">
        <v>2419</v>
      </c>
      <c r="F72" s="13">
        <v>0.47199999999999998</v>
      </c>
    </row>
    <row r="73" spans="1:6" ht="15" x14ac:dyDescent="0.2">
      <c r="A73" s="228"/>
      <c r="B73" s="86" t="s">
        <v>5</v>
      </c>
      <c r="C73" s="14">
        <v>108</v>
      </c>
      <c r="D73" s="15">
        <v>0.31900000000000001</v>
      </c>
      <c r="E73" s="16">
        <v>1482</v>
      </c>
      <c r="F73" s="17">
        <v>0.28899999999999998</v>
      </c>
    </row>
    <row r="74" spans="1:6" ht="15" x14ac:dyDescent="0.2">
      <c r="A74" s="228"/>
      <c r="B74" s="86" t="s">
        <v>4</v>
      </c>
      <c r="C74" s="14">
        <v>68</v>
      </c>
      <c r="D74" s="15">
        <v>0.20100000000000001</v>
      </c>
      <c r="E74" s="16">
        <v>1021</v>
      </c>
      <c r="F74" s="17">
        <v>0.19900000000000001</v>
      </c>
    </row>
    <row r="75" spans="1:6" ht="15" x14ac:dyDescent="0.2">
      <c r="A75" s="228"/>
      <c r="B75" s="86" t="s">
        <v>3</v>
      </c>
      <c r="C75" s="14">
        <v>12</v>
      </c>
      <c r="D75" s="15">
        <v>3.5000000000000003E-2</v>
      </c>
      <c r="E75" s="16">
        <v>208</v>
      </c>
      <c r="F75" s="17">
        <v>4.1000000000000002E-2</v>
      </c>
    </row>
    <row r="76" spans="1:6" ht="15" x14ac:dyDescent="0.2">
      <c r="A76" s="229"/>
      <c r="B76" s="87" t="s">
        <v>2</v>
      </c>
      <c r="C76" s="18">
        <v>339</v>
      </c>
      <c r="D76" s="19">
        <v>1</v>
      </c>
      <c r="E76" s="20">
        <v>5130</v>
      </c>
      <c r="F76" s="21">
        <v>1</v>
      </c>
    </row>
    <row r="77" spans="1:6" ht="16" x14ac:dyDescent="0.2">
      <c r="A77" s="227" t="s">
        <v>82</v>
      </c>
      <c r="B77" s="84" t="s">
        <v>6</v>
      </c>
      <c r="C77" s="10">
        <v>136</v>
      </c>
      <c r="D77" s="11">
        <v>0.4</v>
      </c>
      <c r="E77" s="12">
        <v>2264</v>
      </c>
      <c r="F77" s="13">
        <v>0.441</v>
      </c>
    </row>
    <row r="78" spans="1:6" ht="15" x14ac:dyDescent="0.2">
      <c r="A78" s="228"/>
      <c r="B78" s="86" t="s">
        <v>5</v>
      </c>
      <c r="C78" s="14">
        <v>134</v>
      </c>
      <c r="D78" s="15">
        <v>0.39400000000000002</v>
      </c>
      <c r="E78" s="16">
        <v>1757</v>
      </c>
      <c r="F78" s="17">
        <v>0.34300000000000003</v>
      </c>
    </row>
    <row r="79" spans="1:6" ht="15" x14ac:dyDescent="0.2">
      <c r="A79" s="228"/>
      <c r="B79" s="86" t="s">
        <v>4</v>
      </c>
      <c r="C79" s="14">
        <v>60</v>
      </c>
      <c r="D79" s="15">
        <v>0.17599999999999999</v>
      </c>
      <c r="E79" s="16">
        <v>947</v>
      </c>
      <c r="F79" s="17">
        <v>0.185</v>
      </c>
    </row>
    <row r="80" spans="1:6" ht="15" x14ac:dyDescent="0.2">
      <c r="A80" s="228"/>
      <c r="B80" s="86" t="s">
        <v>3</v>
      </c>
      <c r="C80" s="14">
        <v>10</v>
      </c>
      <c r="D80" s="15">
        <v>2.9000000000000001E-2</v>
      </c>
      <c r="E80" s="16">
        <v>160</v>
      </c>
      <c r="F80" s="17">
        <v>3.1E-2</v>
      </c>
    </row>
    <row r="81" spans="1:7" ht="15" x14ac:dyDescent="0.2">
      <c r="A81" s="229"/>
      <c r="B81" s="87" t="s">
        <v>2</v>
      </c>
      <c r="C81" s="18">
        <v>340</v>
      </c>
      <c r="D81" s="19">
        <v>1</v>
      </c>
      <c r="E81" s="20">
        <v>5128</v>
      </c>
      <c r="F81" s="21">
        <v>1</v>
      </c>
    </row>
    <row r="82" spans="1:7" ht="16" x14ac:dyDescent="0.2">
      <c r="A82" s="227" t="s">
        <v>98</v>
      </c>
      <c r="B82" s="84" t="s">
        <v>6</v>
      </c>
      <c r="C82" s="10">
        <v>141</v>
      </c>
      <c r="D82" s="11">
        <v>0.41499999999999998</v>
      </c>
      <c r="E82" s="12">
        <v>2276</v>
      </c>
      <c r="F82" s="13">
        <v>0.44400000000000001</v>
      </c>
    </row>
    <row r="83" spans="1:7" ht="15" x14ac:dyDescent="0.2">
      <c r="A83" s="228"/>
      <c r="B83" s="86" t="s">
        <v>5</v>
      </c>
      <c r="C83" s="14">
        <v>129</v>
      </c>
      <c r="D83" s="15">
        <v>0.379</v>
      </c>
      <c r="E83" s="16">
        <v>1646</v>
      </c>
      <c r="F83" s="17">
        <v>0.32100000000000001</v>
      </c>
    </row>
    <row r="84" spans="1:7" ht="15" customHeight="1" x14ac:dyDescent="0.2">
      <c r="A84" s="228" t="s">
        <v>83</v>
      </c>
      <c r="B84" s="86" t="s">
        <v>4</v>
      </c>
      <c r="C84" s="14">
        <v>60</v>
      </c>
      <c r="D84" s="15">
        <v>0.17599999999999999</v>
      </c>
      <c r="E84" s="16">
        <v>1003</v>
      </c>
      <c r="F84" s="17">
        <v>0.19600000000000001</v>
      </c>
    </row>
    <row r="85" spans="1:7" ht="15" customHeight="1" x14ac:dyDescent="0.2">
      <c r="A85" s="228"/>
      <c r="B85" s="86" t="s">
        <v>3</v>
      </c>
      <c r="C85" s="14">
        <v>10</v>
      </c>
      <c r="D85" s="15">
        <v>2.9000000000000001E-2</v>
      </c>
      <c r="E85" s="16">
        <v>198</v>
      </c>
      <c r="F85" s="17">
        <v>3.9E-2</v>
      </c>
    </row>
    <row r="86" spans="1:7" ht="15" customHeight="1" thickBot="1" x14ac:dyDescent="0.25">
      <c r="A86" s="229"/>
      <c r="B86" s="87" t="s">
        <v>2</v>
      </c>
      <c r="C86" s="18">
        <v>340</v>
      </c>
      <c r="D86" s="19">
        <v>1</v>
      </c>
      <c r="E86" s="20">
        <v>5123</v>
      </c>
      <c r="F86" s="21">
        <v>1</v>
      </c>
    </row>
    <row r="87" spans="1:7" ht="33" customHeight="1" x14ac:dyDescent="0.2">
      <c r="A87" s="244" t="s">
        <v>178</v>
      </c>
      <c r="B87" s="245"/>
      <c r="C87" s="245"/>
      <c r="D87" s="245"/>
      <c r="E87" s="245"/>
      <c r="F87" s="246"/>
    </row>
    <row r="88" spans="1:7" ht="15" customHeight="1" x14ac:dyDescent="0.2">
      <c r="A88" s="227"/>
      <c r="B88" s="111" t="s">
        <v>7</v>
      </c>
      <c r="C88" s="88">
        <v>43</v>
      </c>
      <c r="D88" s="89">
        <v>0.14499999999999999</v>
      </c>
      <c r="E88" s="90">
        <v>948</v>
      </c>
      <c r="F88" s="91">
        <v>0.20899999999999999</v>
      </c>
      <c r="G88" s="85"/>
    </row>
    <row r="89" spans="1:7" ht="15" customHeight="1" x14ac:dyDescent="0.2">
      <c r="A89" s="228"/>
      <c r="B89" s="111" t="s">
        <v>15</v>
      </c>
      <c r="C89" s="88">
        <v>167</v>
      </c>
      <c r="D89" s="89">
        <v>0.56200000000000006</v>
      </c>
      <c r="E89" s="90">
        <v>2540</v>
      </c>
      <c r="F89" s="91">
        <v>0.56100000000000005</v>
      </c>
      <c r="G89" s="85"/>
    </row>
    <row r="90" spans="1:7" ht="15" customHeight="1" x14ac:dyDescent="0.2">
      <c r="A90" s="228"/>
      <c r="B90" s="111" t="s">
        <v>9</v>
      </c>
      <c r="C90" s="88">
        <v>62</v>
      </c>
      <c r="D90" s="89">
        <v>0.20899999999999999</v>
      </c>
      <c r="E90" s="90">
        <v>742</v>
      </c>
      <c r="F90" s="91">
        <v>0.16400000000000001</v>
      </c>
      <c r="G90" s="85"/>
    </row>
    <row r="91" spans="1:7" ht="15" customHeight="1" x14ac:dyDescent="0.2">
      <c r="A91" s="228"/>
      <c r="B91" s="111" t="s">
        <v>14</v>
      </c>
      <c r="C91" s="88">
        <v>20</v>
      </c>
      <c r="D91" s="89">
        <v>6.7000000000000004E-2</v>
      </c>
      <c r="E91" s="90">
        <v>224</v>
      </c>
      <c r="F91" s="91">
        <v>4.9000000000000002E-2</v>
      </c>
      <c r="G91" s="85"/>
    </row>
    <row r="92" spans="1:7" ht="15" customHeight="1" x14ac:dyDescent="0.2">
      <c r="A92" s="228"/>
      <c r="B92" s="86" t="s">
        <v>13</v>
      </c>
      <c r="C92" s="14">
        <v>5</v>
      </c>
      <c r="D92" s="15">
        <v>1.7000000000000001E-2</v>
      </c>
      <c r="E92" s="16">
        <v>74</v>
      </c>
      <c r="F92" s="17">
        <v>1.6E-2</v>
      </c>
    </row>
    <row r="93" spans="1:7" ht="15" customHeight="1" thickBot="1" x14ac:dyDescent="0.25">
      <c r="A93" s="247"/>
      <c r="B93" s="92" t="s">
        <v>2</v>
      </c>
      <c r="C93" s="93">
        <v>297</v>
      </c>
      <c r="D93" s="94">
        <v>1</v>
      </c>
      <c r="E93" s="95">
        <v>4528</v>
      </c>
      <c r="F93" s="96">
        <v>1</v>
      </c>
    </row>
    <row r="94" spans="1:7" ht="33" customHeight="1" x14ac:dyDescent="0.2">
      <c r="A94" s="244" t="s">
        <v>179</v>
      </c>
      <c r="B94" s="245"/>
      <c r="C94" s="245"/>
      <c r="D94" s="245"/>
      <c r="E94" s="245"/>
      <c r="F94" s="246"/>
    </row>
    <row r="95" spans="1:7" ht="15" customHeight="1" x14ac:dyDescent="0.2">
      <c r="A95" s="227"/>
      <c r="B95" s="111" t="s">
        <v>99</v>
      </c>
      <c r="C95" s="88">
        <v>71</v>
      </c>
      <c r="D95" s="89">
        <v>0.23699999999999999</v>
      </c>
      <c r="E95" s="90">
        <v>1498</v>
      </c>
      <c r="F95" s="91">
        <v>0.33100000000000002</v>
      </c>
      <c r="G95" s="85"/>
    </row>
    <row r="96" spans="1:7" ht="15" customHeight="1" x14ac:dyDescent="0.2">
      <c r="A96" s="228"/>
      <c r="B96" s="111" t="s">
        <v>100</v>
      </c>
      <c r="C96" s="88">
        <v>103</v>
      </c>
      <c r="D96" s="89">
        <v>0.34399999999999997</v>
      </c>
      <c r="E96" s="90">
        <v>1624</v>
      </c>
      <c r="F96" s="91">
        <v>0.35899999999999999</v>
      </c>
      <c r="G96" s="85"/>
    </row>
    <row r="97" spans="1:9" ht="15" customHeight="1" x14ac:dyDescent="0.2">
      <c r="A97" s="228"/>
      <c r="B97" s="111" t="s">
        <v>101</v>
      </c>
      <c r="C97" s="88">
        <v>68</v>
      </c>
      <c r="D97" s="89">
        <v>0.22700000000000001</v>
      </c>
      <c r="E97" s="90">
        <v>893</v>
      </c>
      <c r="F97" s="91">
        <v>0.19700000000000001</v>
      </c>
      <c r="G97" s="85"/>
    </row>
    <row r="98" spans="1:9" ht="15" customHeight="1" x14ac:dyDescent="0.2">
      <c r="A98" s="228"/>
      <c r="B98" s="111" t="s">
        <v>102</v>
      </c>
      <c r="C98" s="88">
        <v>44</v>
      </c>
      <c r="D98" s="89">
        <v>0.14699999999999999</v>
      </c>
      <c r="E98" s="90">
        <v>357</v>
      </c>
      <c r="F98" s="91">
        <v>7.9000000000000001E-2</v>
      </c>
      <c r="G98" s="85"/>
    </row>
    <row r="99" spans="1:9" ht="15" customHeight="1" x14ac:dyDescent="0.2">
      <c r="A99" s="228"/>
      <c r="B99" s="86" t="s">
        <v>103</v>
      </c>
      <c r="C99" s="14">
        <v>13</v>
      </c>
      <c r="D99" s="15">
        <v>4.2999999999999997E-2</v>
      </c>
      <c r="E99" s="16">
        <v>157</v>
      </c>
      <c r="F99" s="17">
        <v>3.5000000000000003E-2</v>
      </c>
    </row>
    <row r="100" spans="1:9" ht="15" customHeight="1" thickBot="1" x14ac:dyDescent="0.25">
      <c r="A100" s="247"/>
      <c r="B100" s="92" t="s">
        <v>2</v>
      </c>
      <c r="C100" s="93">
        <v>299</v>
      </c>
      <c r="D100" s="94">
        <v>1</v>
      </c>
      <c r="E100" s="95">
        <v>4529</v>
      </c>
      <c r="F100" s="96">
        <v>1</v>
      </c>
    </row>
    <row r="101" spans="1:9" s="107" customFormat="1" ht="15" customHeight="1" thickBot="1" x14ac:dyDescent="0.25">
      <c r="A101" s="179"/>
      <c r="B101" s="108"/>
      <c r="C101" s="109"/>
      <c r="D101" s="110"/>
      <c r="E101" s="109"/>
      <c r="F101" s="110"/>
    </row>
    <row r="102" spans="1:9" ht="33" customHeight="1" x14ac:dyDescent="0.2">
      <c r="A102" s="244" t="s">
        <v>109</v>
      </c>
      <c r="B102" s="245"/>
      <c r="C102" s="245"/>
      <c r="D102" s="245"/>
      <c r="E102" s="245"/>
      <c r="F102" s="246"/>
      <c r="I102" s="120"/>
    </row>
    <row r="103" spans="1:9" ht="15" customHeight="1" x14ac:dyDescent="0.2">
      <c r="A103" s="227"/>
      <c r="B103" s="111" t="s">
        <v>1</v>
      </c>
      <c r="C103" s="88">
        <v>67</v>
      </c>
      <c r="D103" s="89">
        <v>0.17299999999999999</v>
      </c>
      <c r="E103" s="90">
        <v>984</v>
      </c>
      <c r="F103" s="91">
        <v>0.19</v>
      </c>
      <c r="G103" s="85"/>
    </row>
    <row r="104" spans="1:9" ht="15" customHeight="1" x14ac:dyDescent="0.2">
      <c r="A104" s="228"/>
      <c r="B104" s="86" t="s">
        <v>0</v>
      </c>
      <c r="C104" s="14">
        <v>320</v>
      </c>
      <c r="D104" s="15">
        <v>0.82699999999999996</v>
      </c>
      <c r="E104" s="16">
        <v>4196</v>
      </c>
      <c r="F104" s="17">
        <v>0.81</v>
      </c>
    </row>
    <row r="105" spans="1:9" ht="15" customHeight="1" thickBot="1" x14ac:dyDescent="0.25">
      <c r="A105" s="247"/>
      <c r="B105" s="92" t="s">
        <v>2</v>
      </c>
      <c r="C105" s="93">
        <v>387</v>
      </c>
      <c r="D105" s="94">
        <v>1</v>
      </c>
      <c r="E105" s="95">
        <v>5180</v>
      </c>
      <c r="F105" s="96">
        <v>1</v>
      </c>
    </row>
  </sheetData>
  <mergeCells count="38">
    <mergeCell ref="A102:F102"/>
    <mergeCell ref="A103:A105"/>
    <mergeCell ref="A1:J1"/>
    <mergeCell ref="A95:A100"/>
    <mergeCell ref="A67:A71"/>
    <mergeCell ref="A72:A76"/>
    <mergeCell ref="A77:A81"/>
    <mergeCell ref="A82:A86"/>
    <mergeCell ref="A87:F87"/>
    <mergeCell ref="A88:A93"/>
    <mergeCell ref="A94:F94"/>
    <mergeCell ref="A5:F5"/>
    <mergeCell ref="A6:B7"/>
    <mergeCell ref="C6:D6"/>
    <mergeCell ref="E6:F6"/>
    <mergeCell ref="A12:B12"/>
    <mergeCell ref="A18:B18"/>
    <mergeCell ref="A19:B19"/>
    <mergeCell ref="A20:B20"/>
    <mergeCell ref="A16:B16"/>
    <mergeCell ref="A17:B17"/>
    <mergeCell ref="A8:F8"/>
    <mergeCell ref="A9:B9"/>
    <mergeCell ref="A10:B10"/>
    <mergeCell ref="A11:B11"/>
    <mergeCell ref="A15:B15"/>
    <mergeCell ref="A13:B13"/>
    <mergeCell ref="A14:B14"/>
    <mergeCell ref="A21:F21"/>
    <mergeCell ref="A22:A26"/>
    <mergeCell ref="A27:A31"/>
    <mergeCell ref="A32:A36"/>
    <mergeCell ref="A37:A41"/>
    <mergeCell ref="A42:A46"/>
    <mergeCell ref="A47:A51"/>
    <mergeCell ref="A52:A56"/>
    <mergeCell ref="A57:A61"/>
    <mergeCell ref="A62:A66"/>
  </mergeCells>
  <conditionalFormatting sqref="A9:B12 A15:B16 A18:B18">
    <cfRule type="containsText" dxfId="5" priority="7" operator="containsText" text="Total">
      <formula>NOT(ISERROR(SEARCH("Total",A9)))</formula>
    </cfRule>
  </conditionalFormatting>
  <conditionalFormatting sqref="A20">
    <cfRule type="containsText" dxfId="4" priority="6" operator="containsText" text="Total">
      <formula>NOT(ISERROR(SEARCH("Total",A20)))</formula>
    </cfRule>
  </conditionalFormatting>
  <conditionalFormatting sqref="A13:B13">
    <cfRule type="containsText" dxfId="3" priority="5" operator="containsText" text="Total">
      <formula>NOT(ISERROR(SEARCH("Total",A13)))</formula>
    </cfRule>
  </conditionalFormatting>
  <conditionalFormatting sqref="A14:B14">
    <cfRule type="containsText" dxfId="2" priority="4" operator="containsText" text="Total">
      <formula>NOT(ISERROR(SEARCH("Total",A14)))</formula>
    </cfRule>
  </conditionalFormatting>
  <conditionalFormatting sqref="A17:B17">
    <cfRule type="containsText" dxfId="1" priority="3" operator="containsText" text="Total">
      <formula>NOT(ISERROR(SEARCH("Total",A17)))</formula>
    </cfRule>
  </conditionalFormatting>
  <conditionalFormatting sqref="A19:B19">
    <cfRule type="containsText" dxfId="0" priority="1" operator="containsText" text="Total">
      <formula>NOT(ISERROR(SEARCH("Total",A19)))</formula>
    </cfRule>
  </conditionalFormatting>
  <hyperlinks>
    <hyperlink ref="I2" location="'Table of Contents'!A1" display="Back to Table of Contents" xr:uid="{61818339-6C6F-EE40-8200-CC23612173E6}"/>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47610F-A6A1-BA48-87CE-6061CE25849E}">
  <sheetPr codeName="Sheet6"/>
  <dimension ref="A1:J26"/>
  <sheetViews>
    <sheetView showGridLines="0" workbookViewId="0">
      <selection sqref="A1:J1"/>
    </sheetView>
  </sheetViews>
  <sheetFormatPr baseColWidth="10" defaultColWidth="11" defaultRowHeight="16" x14ac:dyDescent="0.2"/>
  <cols>
    <col min="1" max="1" width="38.1640625" style="78" customWidth="1"/>
    <col min="2" max="2" width="5.83203125" style="78" customWidth="1"/>
    <col min="3" max="6" width="12.5" style="78" customWidth="1"/>
  </cols>
  <sheetData>
    <row r="1" spans="1:10" ht="80" customHeight="1" x14ac:dyDescent="0.2">
      <c r="A1" s="187" t="s">
        <v>173</v>
      </c>
      <c r="B1" s="187"/>
      <c r="C1" s="187"/>
      <c r="D1" s="187"/>
      <c r="E1" s="187"/>
      <c r="F1" s="187"/>
      <c r="G1" s="187"/>
      <c r="H1" s="187"/>
      <c r="I1" s="187"/>
      <c r="J1" s="187"/>
    </row>
    <row r="2" spans="1:10" ht="16" customHeight="1" x14ac:dyDescent="0.2">
      <c r="A2" s="54"/>
      <c r="B2" s="54"/>
      <c r="C2" s="54"/>
      <c r="D2" s="54"/>
      <c r="E2" s="54"/>
      <c r="F2" s="54"/>
      <c r="I2" s="31" t="s">
        <v>29</v>
      </c>
    </row>
    <row r="3" spans="1:10" x14ac:dyDescent="0.2">
      <c r="A3" s="209" t="s">
        <v>57</v>
      </c>
      <c r="B3" s="209"/>
      <c r="C3" s="209"/>
      <c r="D3" s="209"/>
      <c r="E3" s="209"/>
      <c r="F3" s="209"/>
      <c r="G3" s="209"/>
      <c r="H3" s="209"/>
      <c r="I3" s="209"/>
      <c r="J3" s="209"/>
    </row>
    <row r="4" spans="1:10" x14ac:dyDescent="0.2">
      <c r="A4" s="210"/>
      <c r="B4" s="210"/>
      <c r="C4" s="210"/>
      <c r="D4" s="210"/>
      <c r="E4" s="210"/>
      <c r="F4" s="210"/>
      <c r="G4" s="210"/>
      <c r="H4" s="210"/>
      <c r="I4" s="210"/>
      <c r="J4" s="210"/>
    </row>
    <row r="5" spans="1:10" ht="31" customHeight="1" x14ac:dyDescent="0.2">
      <c r="A5" s="211" t="s">
        <v>64</v>
      </c>
      <c r="B5" s="211"/>
      <c r="C5" s="211"/>
      <c r="D5" s="211"/>
      <c r="E5" s="211"/>
      <c r="F5" s="211"/>
      <c r="G5" s="211"/>
      <c r="H5" s="211"/>
      <c r="I5" s="211"/>
      <c r="J5" s="211"/>
    </row>
    <row r="6" spans="1:10" ht="17" thickBot="1" x14ac:dyDescent="0.25">
      <c r="A6" s="2"/>
      <c r="B6" s="2"/>
      <c r="C6" s="2"/>
      <c r="D6" s="2"/>
      <c r="E6" s="2"/>
      <c r="F6" s="2"/>
    </row>
    <row r="7" spans="1:10" ht="20" thickBot="1" x14ac:dyDescent="0.3">
      <c r="A7" s="219" t="s">
        <v>66</v>
      </c>
      <c r="B7" s="220"/>
      <c r="C7" s="220"/>
      <c r="D7" s="220"/>
      <c r="E7" s="220"/>
      <c r="F7" s="220"/>
    </row>
    <row r="8" spans="1:10" x14ac:dyDescent="0.2">
      <c r="A8" s="271"/>
      <c r="B8" s="272"/>
      <c r="C8" s="260" t="s">
        <v>153</v>
      </c>
      <c r="D8" s="261"/>
      <c r="E8" s="262" t="s">
        <v>36</v>
      </c>
      <c r="F8" s="263"/>
    </row>
    <row r="9" spans="1:10" x14ac:dyDescent="0.2">
      <c r="A9" s="271"/>
      <c r="B9" s="272"/>
      <c r="C9" s="7" t="s">
        <v>23</v>
      </c>
      <c r="D9" s="153" t="s">
        <v>24</v>
      </c>
      <c r="E9" s="154" t="s">
        <v>23</v>
      </c>
      <c r="F9" s="140" t="s">
        <v>24</v>
      </c>
    </row>
    <row r="10" spans="1:10" x14ac:dyDescent="0.2">
      <c r="A10" s="266" t="s">
        <v>40</v>
      </c>
      <c r="B10" s="267"/>
      <c r="C10" s="267"/>
      <c r="D10" s="267"/>
      <c r="E10" s="267"/>
      <c r="F10" s="268"/>
    </row>
    <row r="11" spans="1:10" x14ac:dyDescent="0.2">
      <c r="A11" s="273" t="s">
        <v>41</v>
      </c>
      <c r="B11" s="274"/>
      <c r="C11" s="75">
        <v>104</v>
      </c>
      <c r="D11" s="155">
        <v>0.26900000000000002</v>
      </c>
      <c r="E11" s="158">
        <v>1517</v>
      </c>
      <c r="F11" s="141">
        <v>0.27800000000000002</v>
      </c>
    </row>
    <row r="12" spans="1:10" x14ac:dyDescent="0.2">
      <c r="A12" s="114" t="s">
        <v>42</v>
      </c>
      <c r="B12" s="115"/>
      <c r="C12" s="75">
        <v>268</v>
      </c>
      <c r="D12" s="155">
        <v>0.69399999999999995</v>
      </c>
      <c r="E12" s="159">
        <v>3462</v>
      </c>
      <c r="F12" s="141">
        <v>0.63300000000000001</v>
      </c>
    </row>
    <row r="13" spans="1:10" x14ac:dyDescent="0.2">
      <c r="A13" s="256" t="s">
        <v>43</v>
      </c>
      <c r="B13" s="257"/>
      <c r="C13" s="76">
        <v>14</v>
      </c>
      <c r="D13" s="156">
        <v>3.5999999999999997E-2</v>
      </c>
      <c r="E13" s="160">
        <v>487</v>
      </c>
      <c r="F13" s="142">
        <v>8.8999999999999996E-2</v>
      </c>
    </row>
    <row r="14" spans="1:10" x14ac:dyDescent="0.2">
      <c r="A14" s="264" t="s">
        <v>2</v>
      </c>
      <c r="B14" s="265"/>
      <c r="C14" s="77">
        <v>386</v>
      </c>
      <c r="D14" s="157">
        <v>1</v>
      </c>
      <c r="E14" s="161">
        <v>5466</v>
      </c>
      <c r="F14" s="143">
        <v>1</v>
      </c>
    </row>
    <row r="15" spans="1:10" x14ac:dyDescent="0.2">
      <c r="A15" s="266" t="s">
        <v>21</v>
      </c>
      <c r="B15" s="267"/>
      <c r="C15" s="267"/>
      <c r="D15" s="267"/>
      <c r="E15" s="267"/>
      <c r="F15" s="268"/>
    </row>
    <row r="16" spans="1:10" x14ac:dyDescent="0.2">
      <c r="A16" s="273" t="s">
        <v>17</v>
      </c>
      <c r="B16" s="274"/>
      <c r="C16" s="75">
        <v>226</v>
      </c>
      <c r="D16" s="155">
        <v>0.58399999999999996</v>
      </c>
      <c r="E16" s="158">
        <v>2100</v>
      </c>
      <c r="F16" s="141">
        <v>0.375</v>
      </c>
    </row>
    <row r="17" spans="1:6" x14ac:dyDescent="0.2">
      <c r="A17" s="256" t="s">
        <v>18</v>
      </c>
      <c r="B17" s="257"/>
      <c r="C17" s="76">
        <v>161</v>
      </c>
      <c r="D17" s="156">
        <v>0.41599999999999998</v>
      </c>
      <c r="E17" s="160">
        <v>3495</v>
      </c>
      <c r="F17" s="142">
        <v>0.625</v>
      </c>
    </row>
    <row r="18" spans="1:6" x14ac:dyDescent="0.2">
      <c r="A18" s="264" t="s">
        <v>2</v>
      </c>
      <c r="B18" s="265"/>
      <c r="C18" s="77">
        <v>387</v>
      </c>
      <c r="D18" s="157">
        <v>1</v>
      </c>
      <c r="E18" s="161">
        <v>5595</v>
      </c>
      <c r="F18" s="143">
        <v>1</v>
      </c>
    </row>
    <row r="19" spans="1:6" x14ac:dyDescent="0.2">
      <c r="A19" s="266" t="s">
        <v>110</v>
      </c>
      <c r="B19" s="267"/>
      <c r="C19" s="267"/>
      <c r="D19" s="267"/>
      <c r="E19" s="267"/>
      <c r="F19" s="268"/>
    </row>
    <row r="20" spans="1:6" x14ac:dyDescent="0.2">
      <c r="A20" s="275" t="s">
        <v>62</v>
      </c>
      <c r="B20" s="276"/>
      <c r="C20" s="75" t="s">
        <v>181</v>
      </c>
      <c r="D20" s="155" t="s">
        <v>181</v>
      </c>
      <c r="E20" s="158">
        <v>1303</v>
      </c>
      <c r="F20" s="141">
        <v>0.26700000000000002</v>
      </c>
    </row>
    <row r="21" spans="1:6" x14ac:dyDescent="0.2">
      <c r="A21" s="238" t="s">
        <v>63</v>
      </c>
      <c r="B21" s="239"/>
      <c r="C21" s="76" t="s">
        <v>181</v>
      </c>
      <c r="D21" s="156" t="s">
        <v>181</v>
      </c>
      <c r="E21" s="160">
        <v>3573</v>
      </c>
      <c r="F21" s="142">
        <v>0.73299999999999998</v>
      </c>
    </row>
    <row r="22" spans="1:6" x14ac:dyDescent="0.2">
      <c r="A22" s="269" t="s">
        <v>2</v>
      </c>
      <c r="B22" s="270"/>
      <c r="C22" s="77" t="s">
        <v>181</v>
      </c>
      <c r="D22" s="157" t="s">
        <v>181</v>
      </c>
      <c r="E22" s="161">
        <v>4876</v>
      </c>
      <c r="F22" s="143">
        <v>1</v>
      </c>
    </row>
    <row r="23" spans="1:6" x14ac:dyDescent="0.2">
      <c r="A23" s="266" t="s">
        <v>111</v>
      </c>
      <c r="B23" s="267"/>
      <c r="C23" s="267"/>
      <c r="D23" s="267"/>
      <c r="E23" s="267"/>
      <c r="F23" s="268"/>
    </row>
    <row r="24" spans="1:6" x14ac:dyDescent="0.2">
      <c r="A24" s="273" t="s">
        <v>49</v>
      </c>
      <c r="B24" s="274"/>
      <c r="C24" s="75" t="s">
        <v>181</v>
      </c>
      <c r="D24" s="155" t="s">
        <v>181</v>
      </c>
      <c r="E24" s="158">
        <v>791</v>
      </c>
      <c r="F24" s="141">
        <v>0.2</v>
      </c>
    </row>
    <row r="25" spans="1:6" x14ac:dyDescent="0.2">
      <c r="A25" s="256" t="s">
        <v>50</v>
      </c>
      <c r="B25" s="257"/>
      <c r="C25" s="76" t="s">
        <v>181</v>
      </c>
      <c r="D25" s="156" t="s">
        <v>181</v>
      </c>
      <c r="E25" s="160">
        <v>3168</v>
      </c>
      <c r="F25" s="142">
        <v>0.8</v>
      </c>
    </row>
    <row r="26" spans="1:6" ht="17" thickBot="1" x14ac:dyDescent="0.25">
      <c r="A26" s="258" t="s">
        <v>2</v>
      </c>
      <c r="B26" s="259"/>
      <c r="C26" s="112" t="s">
        <v>181</v>
      </c>
      <c r="D26" s="162" t="s">
        <v>181</v>
      </c>
      <c r="E26" s="163">
        <v>3959</v>
      </c>
      <c r="F26" s="144">
        <v>1</v>
      </c>
    </row>
  </sheetData>
  <mergeCells count="24">
    <mergeCell ref="A10:F10"/>
    <mergeCell ref="A11:B11"/>
    <mergeCell ref="A13:B13"/>
    <mergeCell ref="A24:B24"/>
    <mergeCell ref="A20:B20"/>
    <mergeCell ref="A21:B21"/>
    <mergeCell ref="A16:B16"/>
    <mergeCell ref="A17:B17"/>
    <mergeCell ref="A25:B25"/>
    <mergeCell ref="A26:B26"/>
    <mergeCell ref="C8:D8"/>
    <mergeCell ref="E8:F8"/>
    <mergeCell ref="A1:J1"/>
    <mergeCell ref="A3:J3"/>
    <mergeCell ref="A4:J4"/>
    <mergeCell ref="A5:J5"/>
    <mergeCell ref="A14:B14"/>
    <mergeCell ref="A15:F15"/>
    <mergeCell ref="A18:B18"/>
    <mergeCell ref="A19:F19"/>
    <mergeCell ref="A22:B22"/>
    <mergeCell ref="A23:F23"/>
    <mergeCell ref="A7:F7"/>
    <mergeCell ref="A8:B9"/>
  </mergeCells>
  <hyperlinks>
    <hyperlink ref="I2" location="'Table of Contents'!A1" display="Back to Table of Contents" xr:uid="{02D35DDF-3FFC-9E43-8626-E99E17343734}"/>
  </hyperlink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0">
    <pageSetUpPr fitToPage="1"/>
  </sheetPr>
  <dimension ref="A1:O60"/>
  <sheetViews>
    <sheetView showGridLines="0" zoomScaleNormal="100" workbookViewId="0">
      <selection sqref="A1:J1"/>
    </sheetView>
  </sheetViews>
  <sheetFormatPr baseColWidth="10" defaultColWidth="11" defaultRowHeight="16" customHeight="1" x14ac:dyDescent="0.2"/>
  <cols>
    <col min="1" max="1" width="38.1640625" style="6" customWidth="1"/>
    <col min="2" max="4" width="16.83203125" style="6" customWidth="1"/>
    <col min="5" max="5" width="9" style="6" customWidth="1"/>
    <col min="6" max="6" width="8.5" style="6" customWidth="1"/>
    <col min="7" max="7" width="9" style="6" customWidth="1"/>
    <col min="8" max="8" width="8.5" style="6" customWidth="1"/>
    <col min="9" max="9" width="9" style="6" customWidth="1"/>
    <col min="10" max="16384" width="11" style="6"/>
  </cols>
  <sheetData>
    <row r="1" spans="1:15" customFormat="1" ht="80" customHeight="1" x14ac:dyDescent="0.2">
      <c r="A1" s="187" t="s">
        <v>173</v>
      </c>
      <c r="B1" s="187"/>
      <c r="C1" s="187"/>
      <c r="D1" s="187"/>
      <c r="E1" s="187"/>
      <c r="F1" s="187"/>
      <c r="G1" s="187"/>
      <c r="H1" s="187"/>
      <c r="I1" s="187"/>
      <c r="J1" s="187"/>
    </row>
    <row r="2" spans="1:15" s="26" customFormat="1" ht="19" x14ac:dyDescent="0.2">
      <c r="A2" s="30"/>
      <c r="B2" s="30"/>
      <c r="C2" s="286"/>
      <c r="D2" s="286"/>
      <c r="F2" s="31"/>
      <c r="G2" s="4"/>
      <c r="H2" s="116"/>
      <c r="I2" s="31" t="s">
        <v>29</v>
      </c>
      <c r="J2" s="116"/>
      <c r="K2" s="116"/>
      <c r="L2" s="116"/>
      <c r="M2" s="116"/>
    </row>
    <row r="3" spans="1:15" s="26" customFormat="1" ht="19" x14ac:dyDescent="0.2">
      <c r="A3" s="30" t="s">
        <v>25</v>
      </c>
      <c r="B3" s="30"/>
      <c r="C3" s="47"/>
      <c r="D3" s="47"/>
      <c r="E3" s="31"/>
      <c r="F3" s="31"/>
      <c r="G3" s="4"/>
      <c r="H3" s="49"/>
      <c r="I3" s="49"/>
      <c r="J3" s="49"/>
      <c r="K3" s="49"/>
      <c r="L3" s="49"/>
      <c r="M3" s="49"/>
    </row>
    <row r="4" spans="1:15" s="26" customFormat="1" ht="19" x14ac:dyDescent="0.2">
      <c r="B4" s="30"/>
      <c r="C4" s="286"/>
      <c r="D4" s="286"/>
      <c r="E4" s="31"/>
      <c r="F4" s="31"/>
      <c r="G4" s="4"/>
      <c r="H4" s="290"/>
      <c r="I4" s="290"/>
      <c r="J4" s="290"/>
      <c r="K4" s="290"/>
      <c r="L4" s="290"/>
      <c r="M4" s="290"/>
    </row>
    <row r="5" spans="1:15" s="26" customFormat="1" ht="44" customHeight="1" x14ac:dyDescent="0.2">
      <c r="A5" s="280" t="s">
        <v>170</v>
      </c>
      <c r="B5" s="280"/>
      <c r="C5" s="280"/>
      <c r="D5" s="280"/>
      <c r="E5" s="280"/>
      <c r="F5" s="280"/>
      <c r="G5" s="280"/>
      <c r="H5" s="280"/>
      <c r="I5" s="280"/>
      <c r="J5" s="280"/>
    </row>
    <row r="6" spans="1:15" s="26" customFormat="1" ht="20" thickBot="1" x14ac:dyDescent="0.25">
      <c r="A6" s="285"/>
      <c r="B6" s="285"/>
      <c r="C6" s="285"/>
      <c r="D6" s="285"/>
      <c r="E6" s="4"/>
      <c r="F6" s="4"/>
      <c r="G6" s="4"/>
      <c r="H6" s="4"/>
    </row>
    <row r="7" spans="1:15" s="26" customFormat="1" ht="20" thickBot="1" x14ac:dyDescent="0.3">
      <c r="A7" s="287" t="s">
        <v>16</v>
      </c>
      <c r="B7" s="288"/>
      <c r="C7" s="289"/>
      <c r="D7" s="36"/>
      <c r="F7" s="27"/>
      <c r="H7" s="284"/>
      <c r="I7" s="284"/>
      <c r="J7" s="284"/>
      <c r="K7" s="284"/>
      <c r="L7" s="284"/>
      <c r="M7" s="284"/>
      <c r="N7" s="284"/>
      <c r="O7" s="284"/>
    </row>
    <row r="8" spans="1:15" ht="47" customHeight="1" x14ac:dyDescent="0.2">
      <c r="A8" s="37"/>
      <c r="B8" s="135" t="s">
        <v>119</v>
      </c>
      <c r="C8" s="136" t="s">
        <v>33</v>
      </c>
      <c r="D8" s="33"/>
    </row>
    <row r="9" spans="1:15" ht="16" customHeight="1" x14ac:dyDescent="0.2">
      <c r="A9" s="38" t="s">
        <v>164</v>
      </c>
      <c r="B9" s="32">
        <v>48</v>
      </c>
      <c r="C9" s="41">
        <f>B9/132</f>
        <v>0.36363636363636365</v>
      </c>
      <c r="D9" s="34"/>
      <c r="E9" s="137"/>
      <c r="F9" s="138"/>
    </row>
    <row r="10" spans="1:15" ht="16" customHeight="1" x14ac:dyDescent="0.2">
      <c r="A10" s="38" t="s">
        <v>128</v>
      </c>
      <c r="B10" s="32">
        <v>451</v>
      </c>
      <c r="C10" s="41">
        <f>B10/936</f>
        <v>0.48183760683760685</v>
      </c>
      <c r="D10" s="34"/>
      <c r="E10" s="137"/>
      <c r="F10" s="138"/>
    </row>
    <row r="11" spans="1:15" ht="16" customHeight="1" x14ac:dyDescent="0.2">
      <c r="A11" s="38" t="s">
        <v>165</v>
      </c>
      <c r="B11" s="32">
        <v>178</v>
      </c>
      <c r="C11" s="41">
        <f>B11/476</f>
        <v>0.37394957983193278</v>
      </c>
      <c r="D11" s="34"/>
      <c r="E11" s="137"/>
      <c r="F11" s="138"/>
    </row>
    <row r="12" spans="1:15" ht="16" customHeight="1" x14ac:dyDescent="0.2">
      <c r="A12" s="38" t="s">
        <v>166</v>
      </c>
      <c r="B12" s="32">
        <v>116</v>
      </c>
      <c r="C12" s="42">
        <f>B12/780</f>
        <v>0.14871794871794872</v>
      </c>
      <c r="D12" s="35"/>
      <c r="E12" s="137"/>
      <c r="F12" s="138"/>
    </row>
    <row r="13" spans="1:15" ht="16" customHeight="1" x14ac:dyDescent="0.2">
      <c r="A13" s="38" t="s">
        <v>152</v>
      </c>
      <c r="B13" s="32">
        <v>439</v>
      </c>
      <c r="C13" s="41">
        <f>B13/1274</f>
        <v>0.34458398744113028</v>
      </c>
      <c r="D13" s="34"/>
      <c r="E13" s="137"/>
      <c r="F13" s="138"/>
      <c r="G13" s="28"/>
      <c r="H13" s="28"/>
      <c r="I13" s="29"/>
      <c r="J13" s="29"/>
      <c r="K13" s="29"/>
      <c r="L13" s="29"/>
      <c r="M13" s="29"/>
      <c r="N13" s="29"/>
      <c r="O13" s="29"/>
    </row>
    <row r="14" spans="1:15" ht="16" customHeight="1" x14ac:dyDescent="0.2">
      <c r="A14" s="38" t="s">
        <v>153</v>
      </c>
      <c r="B14" s="32">
        <v>387</v>
      </c>
      <c r="C14" s="41">
        <f>B14/1179</f>
        <v>0.3282442748091603</v>
      </c>
      <c r="D14" s="34"/>
      <c r="E14" s="137"/>
      <c r="F14" s="138"/>
      <c r="G14" s="28"/>
      <c r="H14" s="28"/>
      <c r="I14" s="29"/>
      <c r="J14" s="29"/>
      <c r="K14" s="29"/>
      <c r="L14" s="29"/>
      <c r="M14" s="29"/>
      <c r="N14" s="29"/>
      <c r="O14" s="29"/>
    </row>
    <row r="15" spans="1:15" ht="16" customHeight="1" x14ac:dyDescent="0.2">
      <c r="A15" s="38" t="s">
        <v>159</v>
      </c>
      <c r="B15" s="32">
        <v>100</v>
      </c>
      <c r="C15" s="41">
        <f>B15/289</f>
        <v>0.34602076124567471</v>
      </c>
      <c r="D15" s="35"/>
      <c r="E15" s="137"/>
      <c r="F15" s="138"/>
      <c r="G15" s="28"/>
      <c r="H15" s="28"/>
      <c r="I15" s="29"/>
      <c r="J15" s="29"/>
      <c r="K15" s="29"/>
      <c r="L15" s="29"/>
      <c r="M15" s="29"/>
      <c r="N15" s="29"/>
      <c r="O15" s="29"/>
    </row>
    <row r="16" spans="1:15" s="2" customFormat="1" ht="16" customHeight="1" x14ac:dyDescent="0.2">
      <c r="A16" s="38" t="s">
        <v>154</v>
      </c>
      <c r="B16" s="32">
        <v>683</v>
      </c>
      <c r="C16" s="42">
        <f>B16/1455</f>
        <v>0.46941580756013745</v>
      </c>
      <c r="D16" s="35"/>
      <c r="E16" s="137"/>
      <c r="F16" s="138"/>
    </row>
    <row r="17" spans="1:10" s="2" customFormat="1" ht="16" customHeight="1" x14ac:dyDescent="0.2">
      <c r="A17" s="38" t="s">
        <v>167</v>
      </c>
      <c r="B17" s="32">
        <v>105</v>
      </c>
      <c r="C17" s="42">
        <f>B17/1080</f>
        <v>9.7222222222222224E-2</v>
      </c>
      <c r="D17" s="34"/>
      <c r="E17" s="137"/>
      <c r="F17" s="138"/>
    </row>
    <row r="18" spans="1:10" s="2" customFormat="1" ht="16" customHeight="1" x14ac:dyDescent="0.2">
      <c r="A18" s="38" t="s">
        <v>130</v>
      </c>
      <c r="B18" s="32">
        <v>188</v>
      </c>
      <c r="C18" s="42">
        <f>B18/(802-1-1-29)</f>
        <v>0.24383916990920881</v>
      </c>
      <c r="D18" s="35"/>
      <c r="E18" s="137"/>
      <c r="F18" s="138"/>
    </row>
    <row r="19" spans="1:10" s="2" customFormat="1" ht="16" customHeight="1" x14ac:dyDescent="0.2">
      <c r="A19" s="38" t="s">
        <v>155</v>
      </c>
      <c r="B19" s="32">
        <v>338</v>
      </c>
      <c r="C19" s="42">
        <f>B19/922</f>
        <v>0.36659436008676788</v>
      </c>
      <c r="D19" s="35"/>
      <c r="E19" s="137"/>
      <c r="F19" s="138"/>
    </row>
    <row r="20" spans="1:10" s="2" customFormat="1" ht="16" customHeight="1" x14ac:dyDescent="0.2">
      <c r="A20" s="38" t="s">
        <v>131</v>
      </c>
      <c r="B20" s="32">
        <v>459</v>
      </c>
      <c r="C20" s="42">
        <f>B20/1827</f>
        <v>0.25123152709359609</v>
      </c>
      <c r="D20" s="34"/>
      <c r="E20" s="137"/>
      <c r="F20" s="138"/>
    </row>
    <row r="21" spans="1:10" s="2" customFormat="1" ht="16" customHeight="1" x14ac:dyDescent="0.2">
      <c r="A21" s="38" t="s">
        <v>132</v>
      </c>
      <c r="B21" s="32">
        <v>159</v>
      </c>
      <c r="C21" s="41">
        <f>B21/1117</f>
        <v>0.14234556848701879</v>
      </c>
      <c r="D21" s="35"/>
      <c r="E21" s="137"/>
      <c r="F21" s="138"/>
    </row>
    <row r="22" spans="1:10" s="2" customFormat="1" ht="16" customHeight="1" x14ac:dyDescent="0.2">
      <c r="A22" s="38" t="s">
        <v>133</v>
      </c>
      <c r="B22" s="32">
        <v>306</v>
      </c>
      <c r="C22" s="42">
        <f>B22/(1328-1-3)</f>
        <v>0.23111782477341389</v>
      </c>
      <c r="D22" s="35"/>
      <c r="E22" s="137"/>
      <c r="F22" s="138"/>
    </row>
    <row r="23" spans="1:10" s="2" customFormat="1" ht="16" customHeight="1" x14ac:dyDescent="0.2">
      <c r="A23" s="38" t="s">
        <v>134</v>
      </c>
      <c r="B23" s="32">
        <v>361</v>
      </c>
      <c r="C23" s="42">
        <f>B23/(499+460+531)</f>
        <v>0.24228187919463087</v>
      </c>
      <c r="D23" s="35"/>
      <c r="E23" s="137"/>
      <c r="F23" s="138"/>
    </row>
    <row r="24" spans="1:10" s="2" customFormat="1" ht="16" customHeight="1" x14ac:dyDescent="0.2">
      <c r="A24" s="38" t="s">
        <v>157</v>
      </c>
      <c r="B24" s="32">
        <v>287</v>
      </c>
      <c r="C24" s="42">
        <f>B24/1622</f>
        <v>0.17694204685573367</v>
      </c>
      <c r="D24" s="35"/>
      <c r="E24" s="137"/>
      <c r="F24" s="138"/>
    </row>
    <row r="25" spans="1:10" s="2" customFormat="1" ht="16" customHeight="1" x14ac:dyDescent="0.2">
      <c r="A25" s="38" t="s">
        <v>156</v>
      </c>
      <c r="B25" s="32">
        <v>198</v>
      </c>
      <c r="C25" s="42">
        <f>B25/311</f>
        <v>0.63665594855305463</v>
      </c>
      <c r="D25" s="35"/>
      <c r="E25" s="137"/>
      <c r="F25" s="138"/>
    </row>
    <row r="26" spans="1:10" s="2" customFormat="1" ht="16" customHeight="1" x14ac:dyDescent="0.2">
      <c r="A26" s="38" t="s">
        <v>135</v>
      </c>
      <c r="B26" s="32">
        <v>280</v>
      </c>
      <c r="C26" s="42">
        <f>B26/1416</f>
        <v>0.19774011299435029</v>
      </c>
      <c r="D26" s="34"/>
      <c r="E26" s="137"/>
      <c r="F26" s="138"/>
    </row>
    <row r="27" spans="1:10" s="2" customFormat="1" ht="16" customHeight="1" x14ac:dyDescent="0.2">
      <c r="A27" s="38" t="s">
        <v>158</v>
      </c>
      <c r="B27" s="32">
        <v>77</v>
      </c>
      <c r="C27" s="42">
        <f>B27/166</f>
        <v>0.46385542168674698</v>
      </c>
      <c r="D27" s="34"/>
      <c r="E27" s="137"/>
      <c r="F27" s="138"/>
    </row>
    <row r="28" spans="1:10" s="2" customFormat="1" ht="16" customHeight="1" x14ac:dyDescent="0.2">
      <c r="A28" s="38" t="s">
        <v>184</v>
      </c>
      <c r="B28" s="32">
        <v>417</v>
      </c>
      <c r="C28" s="41">
        <f>B28/815</f>
        <v>0.51165644171779145</v>
      </c>
      <c r="D28" s="35"/>
      <c r="E28" s="137"/>
      <c r="F28" s="138"/>
    </row>
    <row r="29" spans="1:10" s="2" customFormat="1" ht="16" customHeight="1" x14ac:dyDescent="0.2">
      <c r="A29" s="38" t="s">
        <v>125</v>
      </c>
      <c r="B29" s="32">
        <v>184</v>
      </c>
      <c r="C29" s="41">
        <f>B29/637</f>
        <v>0.28885400313971743</v>
      </c>
      <c r="D29" s="34"/>
      <c r="E29" s="137"/>
      <c r="F29" s="138"/>
    </row>
    <row r="30" spans="1:10" s="2" customFormat="1" ht="16" customHeight="1" thickBot="1" x14ac:dyDescent="0.25">
      <c r="A30" s="39" t="s">
        <v>136</v>
      </c>
      <c r="B30" s="40">
        <v>223</v>
      </c>
      <c r="C30" s="43">
        <f>B30/901</f>
        <v>0.24750277469478357</v>
      </c>
      <c r="D30" s="34"/>
      <c r="E30" s="137"/>
      <c r="F30" s="138"/>
    </row>
    <row r="31" spans="1:10" ht="16" customHeight="1" x14ac:dyDescent="0.2">
      <c r="A31" s="123"/>
      <c r="B31" s="124"/>
      <c r="C31" s="139"/>
      <c r="D31" s="124"/>
    </row>
    <row r="32" spans="1:10" ht="51" customHeight="1" x14ac:dyDescent="0.2">
      <c r="A32" s="281" t="s">
        <v>59</v>
      </c>
      <c r="B32" s="281"/>
      <c r="C32" s="281"/>
      <c r="D32" s="281"/>
      <c r="E32" s="281"/>
      <c r="F32" s="281"/>
      <c r="G32" s="281"/>
      <c r="H32" s="281"/>
      <c r="I32" s="281"/>
      <c r="J32" s="281"/>
    </row>
    <row r="33" spans="1:10" ht="16" customHeight="1" x14ac:dyDescent="0.2">
      <c r="A33" s="291"/>
      <c r="B33" s="291"/>
      <c r="C33" s="291"/>
      <c r="D33" s="291"/>
      <c r="E33" s="291"/>
      <c r="F33" s="291"/>
      <c r="G33" s="291"/>
      <c r="H33" s="291"/>
      <c r="I33" s="291"/>
      <c r="J33" s="291"/>
    </row>
    <row r="34" spans="1:10" s="113" customFormat="1" ht="16" customHeight="1" x14ac:dyDescent="0.2">
      <c r="A34" s="294" t="s">
        <v>85</v>
      </c>
      <c r="B34" s="294"/>
      <c r="C34" s="294"/>
      <c r="D34" s="294"/>
      <c r="E34" s="294"/>
      <c r="F34" s="294"/>
      <c r="G34" s="294"/>
      <c r="H34" s="294"/>
      <c r="I34" s="294"/>
      <c r="J34" s="294"/>
    </row>
    <row r="35" spans="1:10" s="113" customFormat="1" ht="16" customHeight="1" x14ac:dyDescent="0.2">
      <c r="A35" s="280" t="s">
        <v>168</v>
      </c>
      <c r="B35" s="280"/>
      <c r="C35" s="280"/>
      <c r="D35" s="280"/>
      <c r="E35" s="280"/>
      <c r="F35" s="280"/>
      <c r="G35" s="280"/>
      <c r="H35" s="280"/>
      <c r="I35" s="280"/>
      <c r="J35" s="280"/>
    </row>
    <row r="36" spans="1:10" s="113" customFormat="1" ht="16" customHeight="1" x14ac:dyDescent="0.2">
      <c r="A36" s="295"/>
      <c r="B36" s="295"/>
      <c r="C36" s="295"/>
      <c r="D36" s="295"/>
      <c r="E36" s="295"/>
      <c r="F36" s="295"/>
      <c r="G36" s="295"/>
      <c r="H36" s="295"/>
      <c r="I36" s="295"/>
      <c r="J36" s="295"/>
    </row>
    <row r="37" spans="1:10" s="113" customFormat="1" ht="111" customHeight="1" x14ac:dyDescent="0.2">
      <c r="A37" s="280" t="s">
        <v>120</v>
      </c>
      <c r="B37" s="280"/>
      <c r="C37" s="280"/>
      <c r="D37" s="280"/>
      <c r="E37" s="280"/>
      <c r="F37" s="280"/>
      <c r="G37" s="280"/>
      <c r="H37" s="280"/>
      <c r="I37" s="280"/>
      <c r="J37" s="280"/>
    </row>
    <row r="38" spans="1:10" s="113" customFormat="1" ht="16" customHeight="1" x14ac:dyDescent="0.2">
      <c r="A38" s="280"/>
      <c r="B38" s="280"/>
      <c r="C38" s="280"/>
      <c r="D38" s="280"/>
      <c r="E38" s="280"/>
      <c r="F38" s="280"/>
      <c r="G38" s="280"/>
      <c r="H38" s="280"/>
      <c r="I38" s="280"/>
      <c r="J38" s="280"/>
    </row>
    <row r="39" spans="1:10" s="113" customFormat="1" ht="19" customHeight="1" x14ac:dyDescent="0.2">
      <c r="A39" s="282" t="s">
        <v>112</v>
      </c>
      <c r="B39" s="282"/>
      <c r="C39" s="282"/>
      <c r="D39" s="282"/>
      <c r="E39" s="282"/>
      <c r="F39" s="282"/>
      <c r="G39" s="282"/>
      <c r="H39" s="282"/>
      <c r="I39" s="282"/>
      <c r="J39" s="282"/>
    </row>
    <row r="40" spans="1:10" s="113" customFormat="1" ht="16" customHeight="1" x14ac:dyDescent="0.2">
      <c r="A40" s="283" t="s">
        <v>113</v>
      </c>
      <c r="B40" s="283"/>
      <c r="C40" s="283"/>
      <c r="D40" s="283"/>
      <c r="E40" s="283"/>
      <c r="F40" s="283"/>
      <c r="G40" s="283"/>
      <c r="H40" s="283"/>
      <c r="I40" s="283"/>
      <c r="J40" s="283"/>
    </row>
    <row r="41" spans="1:10" s="113" customFormat="1" ht="16" customHeight="1" x14ac:dyDescent="0.2">
      <c r="A41" s="295"/>
      <c r="B41" s="295"/>
      <c r="C41" s="295"/>
      <c r="D41" s="295"/>
      <c r="E41" s="295"/>
      <c r="F41" s="295"/>
      <c r="G41" s="295"/>
      <c r="H41" s="295"/>
      <c r="I41" s="295"/>
      <c r="J41" s="295"/>
    </row>
    <row r="42" spans="1:10" s="113" customFormat="1" ht="16" customHeight="1" x14ac:dyDescent="0.2">
      <c r="A42" s="294" t="s">
        <v>30</v>
      </c>
      <c r="B42" s="294"/>
      <c r="C42" s="294"/>
      <c r="D42" s="294"/>
      <c r="E42" s="294"/>
      <c r="F42" s="294"/>
      <c r="G42" s="294"/>
      <c r="H42" s="294"/>
      <c r="I42" s="294"/>
      <c r="J42" s="294"/>
    </row>
    <row r="43" spans="1:10" s="113" customFormat="1" ht="183" customHeight="1" x14ac:dyDescent="0.2">
      <c r="A43" s="280" t="s">
        <v>104</v>
      </c>
      <c r="B43" s="280"/>
      <c r="C43" s="280"/>
      <c r="D43" s="280"/>
      <c r="E43" s="280"/>
      <c r="F43" s="280"/>
      <c r="G43" s="280"/>
      <c r="H43" s="280"/>
      <c r="I43" s="280"/>
      <c r="J43" s="280"/>
    </row>
    <row r="44" spans="1:10" s="113" customFormat="1" ht="16" customHeight="1" x14ac:dyDescent="0.2">
      <c r="A44" s="280"/>
      <c r="B44" s="280"/>
      <c r="C44" s="280"/>
      <c r="D44" s="280"/>
      <c r="E44" s="280"/>
      <c r="F44" s="280"/>
      <c r="G44" s="280"/>
      <c r="H44" s="280"/>
      <c r="I44" s="280"/>
      <c r="J44" s="280"/>
    </row>
    <row r="45" spans="1:10" ht="18" customHeight="1" x14ac:dyDescent="0.2">
      <c r="A45" s="297" t="s">
        <v>31</v>
      </c>
      <c r="B45" s="297"/>
      <c r="C45" s="297"/>
      <c r="D45" s="297"/>
      <c r="E45" s="297"/>
      <c r="F45" s="297"/>
      <c r="G45" s="297"/>
      <c r="H45" s="297"/>
      <c r="I45" s="297"/>
      <c r="J45" s="297"/>
    </row>
    <row r="46" spans="1:10" ht="19" customHeight="1" x14ac:dyDescent="0.2">
      <c r="A46" s="296" t="s">
        <v>65</v>
      </c>
      <c r="B46" s="296"/>
      <c r="C46" s="296"/>
      <c r="D46" s="296"/>
      <c r="E46" s="296"/>
      <c r="F46" s="296"/>
      <c r="G46" s="296"/>
      <c r="H46" s="296"/>
      <c r="I46" s="296"/>
      <c r="J46" s="296"/>
    </row>
    <row r="47" spans="1:10" ht="16" customHeight="1" x14ac:dyDescent="0.2">
      <c r="A47" s="278"/>
      <c r="B47" s="278"/>
      <c r="C47" s="278"/>
      <c r="D47" s="278"/>
      <c r="E47" s="278"/>
      <c r="F47" s="278"/>
      <c r="G47" s="278"/>
      <c r="H47" s="278"/>
      <c r="I47" s="278"/>
      <c r="J47" s="278"/>
    </row>
    <row r="48" spans="1:10" ht="18" customHeight="1" x14ac:dyDescent="0.2">
      <c r="A48" s="279" t="s">
        <v>114</v>
      </c>
      <c r="B48" s="279"/>
      <c r="C48" s="279"/>
      <c r="D48" s="279"/>
      <c r="E48" s="279"/>
      <c r="F48" s="279"/>
      <c r="G48" s="279"/>
      <c r="H48" s="279"/>
      <c r="I48" s="279"/>
      <c r="J48" s="279"/>
    </row>
    <row r="49" spans="1:10" ht="18" customHeight="1" x14ac:dyDescent="0.2">
      <c r="A49" s="277" t="s">
        <v>115</v>
      </c>
      <c r="B49" s="277"/>
      <c r="C49" s="277"/>
      <c r="D49" s="277"/>
      <c r="E49" s="277"/>
      <c r="F49" s="277"/>
      <c r="G49" s="277"/>
      <c r="H49" s="277"/>
      <c r="I49" s="277"/>
      <c r="J49" s="277"/>
    </row>
    <row r="50" spans="1:10" s="125" customFormat="1" ht="16" customHeight="1" x14ac:dyDescent="0.2">
      <c r="A50" s="292" t="s">
        <v>32</v>
      </c>
      <c r="B50" s="292"/>
      <c r="C50" s="292"/>
      <c r="D50" s="292"/>
      <c r="E50" s="292"/>
      <c r="F50" s="292"/>
      <c r="G50" s="292"/>
      <c r="H50" s="292"/>
      <c r="I50" s="292"/>
      <c r="J50" s="292"/>
    </row>
    <row r="51" spans="1:10" s="125" customFormat="1" ht="16" customHeight="1" x14ac:dyDescent="0.2">
      <c r="A51" s="292" t="s">
        <v>8</v>
      </c>
      <c r="B51" s="292"/>
      <c r="C51" s="292"/>
      <c r="D51" s="292"/>
      <c r="E51" s="292"/>
      <c r="F51" s="292"/>
      <c r="G51" s="292"/>
      <c r="H51" s="292"/>
      <c r="I51" s="292"/>
      <c r="J51" s="292"/>
    </row>
    <row r="52" spans="1:10" s="125" customFormat="1" ht="16" customHeight="1" x14ac:dyDescent="0.2">
      <c r="A52" s="292" t="s">
        <v>11</v>
      </c>
      <c r="B52" s="292"/>
      <c r="C52" s="292"/>
      <c r="D52" s="292"/>
      <c r="E52" s="292"/>
      <c r="F52" s="292"/>
      <c r="G52" s="292"/>
      <c r="H52" s="292"/>
      <c r="I52" s="292"/>
      <c r="J52" s="292"/>
    </row>
    <row r="53" spans="1:10" s="125" customFormat="1" ht="16" customHeight="1" x14ac:dyDescent="0.2">
      <c r="A53" s="292" t="s">
        <v>12</v>
      </c>
      <c r="B53" s="292"/>
      <c r="C53" s="292"/>
      <c r="D53" s="292"/>
      <c r="E53" s="292"/>
      <c r="F53" s="292"/>
      <c r="G53" s="292"/>
      <c r="H53" s="292"/>
      <c r="I53" s="292"/>
      <c r="J53" s="292"/>
    </row>
    <row r="54" spans="1:10" s="125" customFormat="1" ht="16" customHeight="1" x14ac:dyDescent="0.2">
      <c r="A54" s="292" t="s">
        <v>22</v>
      </c>
      <c r="B54" s="292"/>
      <c r="C54" s="292"/>
      <c r="D54" s="292"/>
      <c r="E54" s="292"/>
      <c r="F54" s="292"/>
      <c r="G54" s="292"/>
      <c r="H54" s="292"/>
      <c r="I54" s="292"/>
      <c r="J54" s="292"/>
    </row>
    <row r="55" spans="1:10" s="125" customFormat="1" ht="16" customHeight="1" x14ac:dyDescent="0.2">
      <c r="A55" s="292" t="s">
        <v>10</v>
      </c>
      <c r="B55" s="292"/>
      <c r="C55" s="292"/>
      <c r="D55" s="292"/>
      <c r="E55" s="292"/>
      <c r="F55" s="292"/>
      <c r="G55" s="292"/>
      <c r="H55" s="292"/>
      <c r="I55" s="292"/>
      <c r="J55" s="292"/>
    </row>
    <row r="56" spans="1:10" s="125" customFormat="1" ht="16" customHeight="1" x14ac:dyDescent="0.2">
      <c r="A56" s="293" t="s">
        <v>116</v>
      </c>
      <c r="B56" s="293"/>
      <c r="C56" s="293"/>
      <c r="D56" s="293"/>
      <c r="E56" s="293"/>
      <c r="F56" s="293"/>
      <c r="G56" s="293"/>
      <c r="H56" s="293"/>
      <c r="I56" s="293"/>
      <c r="J56" s="293"/>
    </row>
    <row r="57" spans="1:10" s="125" customFormat="1" ht="16" customHeight="1" x14ac:dyDescent="0.2">
      <c r="A57" s="292" t="s">
        <v>117</v>
      </c>
      <c r="B57" s="292"/>
      <c r="C57" s="292"/>
      <c r="D57" s="292"/>
      <c r="E57" s="292"/>
      <c r="F57" s="292"/>
      <c r="G57" s="292"/>
      <c r="H57" s="292"/>
      <c r="I57" s="292"/>
      <c r="J57" s="292"/>
    </row>
    <row r="58" spans="1:10" s="125" customFormat="1" ht="16" customHeight="1" x14ac:dyDescent="0.2">
      <c r="A58" s="293" t="s">
        <v>118</v>
      </c>
      <c r="B58" s="293"/>
      <c r="C58" s="293"/>
      <c r="D58" s="293"/>
      <c r="E58" s="293"/>
      <c r="F58" s="293"/>
      <c r="G58" s="293"/>
      <c r="H58" s="293"/>
      <c r="I58" s="293"/>
      <c r="J58" s="293"/>
    </row>
    <row r="59" spans="1:10" s="125" customFormat="1" ht="16" customHeight="1" x14ac:dyDescent="0.2">
      <c r="A59" s="292" t="s">
        <v>19</v>
      </c>
      <c r="B59" s="292"/>
      <c r="C59" s="292"/>
      <c r="D59" s="292"/>
      <c r="E59" s="292"/>
      <c r="F59" s="292"/>
      <c r="G59" s="292"/>
      <c r="H59" s="292"/>
      <c r="I59" s="292"/>
      <c r="J59" s="292"/>
    </row>
    <row r="60" spans="1:10" s="125" customFormat="1" ht="16" customHeight="1" x14ac:dyDescent="0.2">
      <c r="A60" s="6"/>
      <c r="B60" s="6"/>
      <c r="C60" s="6"/>
      <c r="D60" s="6"/>
      <c r="E60" s="6"/>
      <c r="F60" s="6"/>
      <c r="G60" s="6"/>
      <c r="H60" s="6"/>
      <c r="I60" s="6"/>
      <c r="J60" s="6"/>
    </row>
  </sheetData>
  <mergeCells count="36">
    <mergeCell ref="A34:J34"/>
    <mergeCell ref="A35:J35"/>
    <mergeCell ref="A36:J36"/>
    <mergeCell ref="A46:J46"/>
    <mergeCell ref="A37:J37"/>
    <mergeCell ref="A38:J38"/>
    <mergeCell ref="A41:J41"/>
    <mergeCell ref="A45:J45"/>
    <mergeCell ref="A42:J42"/>
    <mergeCell ref="A43:J43"/>
    <mergeCell ref="A59:J59"/>
    <mergeCell ref="A50:J50"/>
    <mergeCell ref="A51:J51"/>
    <mergeCell ref="A52:J52"/>
    <mergeCell ref="A53:J53"/>
    <mergeCell ref="A54:J54"/>
    <mergeCell ref="A58:J58"/>
    <mergeCell ref="A57:J57"/>
    <mergeCell ref="A55:J55"/>
    <mergeCell ref="A56:J56"/>
    <mergeCell ref="A49:J49"/>
    <mergeCell ref="A47:J47"/>
    <mergeCell ref="A48:J48"/>
    <mergeCell ref="A44:J44"/>
    <mergeCell ref="A1:J1"/>
    <mergeCell ref="A32:J32"/>
    <mergeCell ref="A39:J39"/>
    <mergeCell ref="A40:J40"/>
    <mergeCell ref="H7:O7"/>
    <mergeCell ref="A6:D6"/>
    <mergeCell ref="C2:D2"/>
    <mergeCell ref="A7:C7"/>
    <mergeCell ref="C4:D4"/>
    <mergeCell ref="H4:M4"/>
    <mergeCell ref="A5:J5"/>
    <mergeCell ref="A33:J33"/>
  </mergeCells>
  <phoneticPr fontId="2" type="noConversion"/>
  <hyperlinks>
    <hyperlink ref="I2" location="'Table of Contents'!A1" display="Back to Table of Contents" xr:uid="{4C53C10C-43F4-1146-94A0-5A8DDD608B84}"/>
  </hyperlinks>
  <pageMargins left="0.75" right="0.75" top="1" bottom="1" header="0.5" footer="0.5"/>
  <pageSetup scale="56" fitToHeight="0" orientation="portrait" horizontalDpi="4294967292" verticalDpi="4294967292" r:id="rId1"/>
  <headerFooter>
    <oddFooter>&amp;L&amp;"Calibri,Regular"&amp;10&amp;K000000© 2020 Higher Education Data Sharing Consortium</oddFooter>
  </headerFooter>
  <rowBreaks count="1" manualBreakCount="1">
    <brk id="12" max="16383" man="1"/>
  </rowBreaks>
  <colBreaks count="1" manualBreakCount="1">
    <brk id="4" max="1048575"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028D3E-E12A-ED42-BCC4-CE9D346E62E1}">
  <sheetPr codeName="Sheet7"/>
  <dimension ref="A1:J12"/>
  <sheetViews>
    <sheetView showGridLines="0" workbookViewId="0">
      <selection sqref="A1:J1"/>
    </sheetView>
  </sheetViews>
  <sheetFormatPr baseColWidth="10" defaultRowHeight="16" x14ac:dyDescent="0.2"/>
  <sheetData>
    <row r="1" spans="1:10" ht="80" customHeight="1" x14ac:dyDescent="0.2">
      <c r="A1" s="299" t="s">
        <v>34</v>
      </c>
      <c r="B1" s="299"/>
      <c r="C1" s="299"/>
      <c r="D1" s="299"/>
      <c r="E1" s="299"/>
      <c r="F1" s="299"/>
      <c r="G1" s="299"/>
      <c r="H1" s="299"/>
      <c r="I1" s="299"/>
      <c r="J1" s="299"/>
    </row>
    <row r="2" spans="1:10" x14ac:dyDescent="0.2">
      <c r="I2" s="31" t="s">
        <v>29</v>
      </c>
    </row>
    <row r="3" spans="1:10" ht="19" x14ac:dyDescent="0.25">
      <c r="A3" s="52" t="s">
        <v>35</v>
      </c>
      <c r="B3" s="44"/>
      <c r="C3" s="44"/>
      <c r="D3" s="44"/>
      <c r="E3" s="44"/>
      <c r="F3" s="44"/>
      <c r="G3" s="44"/>
      <c r="H3" s="44"/>
      <c r="I3" s="44"/>
    </row>
    <row r="4" spans="1:10" x14ac:dyDescent="0.2">
      <c r="A4" s="300"/>
      <c r="B4" s="300"/>
      <c r="C4" s="300"/>
      <c r="D4" s="300"/>
      <c r="E4" s="300"/>
      <c r="F4" s="300"/>
      <c r="G4" s="300"/>
      <c r="H4" s="300"/>
      <c r="I4" s="300"/>
    </row>
    <row r="5" spans="1:10" ht="56" customHeight="1" x14ac:dyDescent="0.2">
      <c r="A5" s="298" t="s">
        <v>169</v>
      </c>
      <c r="B5" s="298"/>
      <c r="C5" s="298"/>
      <c r="D5" s="298"/>
      <c r="E5" s="298"/>
      <c r="F5" s="298"/>
      <c r="G5" s="298"/>
      <c r="H5" s="298"/>
      <c r="I5" s="298"/>
      <c r="J5" s="298"/>
    </row>
    <row r="6" spans="1:10" x14ac:dyDescent="0.2">
      <c r="A6" s="298"/>
      <c r="B6" s="298"/>
      <c r="C6" s="298"/>
      <c r="D6" s="298"/>
      <c r="E6" s="298"/>
      <c r="F6" s="298"/>
      <c r="G6" s="298"/>
      <c r="H6" s="298"/>
      <c r="I6" s="298"/>
      <c r="J6" s="298"/>
    </row>
    <row r="7" spans="1:10" x14ac:dyDescent="0.2">
      <c r="A7" s="298"/>
      <c r="B7" s="298"/>
      <c r="C7" s="298"/>
      <c r="D7" s="298"/>
      <c r="E7" s="298"/>
      <c r="F7" s="298"/>
      <c r="G7" s="298"/>
      <c r="H7" s="298"/>
      <c r="I7" s="298"/>
      <c r="J7" s="298"/>
    </row>
    <row r="8" spans="1:10" x14ac:dyDescent="0.2">
      <c r="A8" s="298"/>
      <c r="B8" s="298"/>
      <c r="C8" s="298"/>
      <c r="D8" s="298"/>
      <c r="E8" s="298"/>
      <c r="F8" s="298"/>
      <c r="G8" s="298"/>
      <c r="H8" s="298"/>
      <c r="I8" s="298"/>
      <c r="J8" s="298"/>
    </row>
    <row r="9" spans="1:10" x14ac:dyDescent="0.2">
      <c r="A9" s="298"/>
      <c r="B9" s="298"/>
      <c r="C9" s="298"/>
      <c r="D9" s="298"/>
      <c r="E9" s="298"/>
      <c r="F9" s="298"/>
      <c r="G9" s="298"/>
      <c r="H9" s="298"/>
      <c r="I9" s="298"/>
      <c r="J9" s="298"/>
    </row>
    <row r="10" spans="1:10" x14ac:dyDescent="0.2">
      <c r="A10" s="298"/>
      <c r="B10" s="298"/>
      <c r="C10" s="298"/>
      <c r="D10" s="298"/>
      <c r="E10" s="298"/>
      <c r="F10" s="298"/>
      <c r="G10" s="298"/>
      <c r="H10" s="298"/>
      <c r="I10" s="298"/>
      <c r="J10" s="298"/>
    </row>
    <row r="11" spans="1:10" x14ac:dyDescent="0.2">
      <c r="A11" s="298"/>
      <c r="B11" s="298"/>
      <c r="C11" s="298"/>
      <c r="D11" s="298"/>
      <c r="E11" s="298"/>
      <c r="F11" s="298"/>
      <c r="G11" s="298"/>
      <c r="H11" s="298"/>
      <c r="I11" s="298"/>
      <c r="J11" s="298"/>
    </row>
    <row r="12" spans="1:10" x14ac:dyDescent="0.2">
      <c r="A12" s="298"/>
      <c r="B12" s="298"/>
      <c r="C12" s="298"/>
      <c r="D12" s="298"/>
      <c r="E12" s="298"/>
      <c r="F12" s="298"/>
      <c r="G12" s="298"/>
      <c r="H12" s="298"/>
      <c r="I12" s="298"/>
      <c r="J12" s="298"/>
    </row>
  </sheetData>
  <mergeCells count="10">
    <mergeCell ref="A9:J9"/>
    <mergeCell ref="A10:J10"/>
    <mergeCell ref="A11:J11"/>
    <mergeCell ref="A12:J12"/>
    <mergeCell ref="A1:J1"/>
    <mergeCell ref="A4:I4"/>
    <mergeCell ref="A5:J5"/>
    <mergeCell ref="A6:J6"/>
    <mergeCell ref="A7:J7"/>
    <mergeCell ref="A8:J8"/>
  </mergeCells>
  <hyperlinks>
    <hyperlink ref="I2" location="'Table of Contents'!A1" display="Back to Table of Contents" xr:uid="{1C8E76D7-AEDD-7F44-82C6-6F888B90C897}"/>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8</vt:i4>
      </vt:variant>
      <vt:variant>
        <vt:lpstr>Named Ranges</vt:lpstr>
      </vt:variant>
      <vt:variant>
        <vt:i4>3</vt:i4>
      </vt:variant>
    </vt:vector>
  </HeadingPairs>
  <TitlesOfParts>
    <vt:vector size="11" baseType="lpstr">
      <vt:lpstr>HIDE - Tables</vt:lpstr>
      <vt:lpstr>Table of Contents</vt:lpstr>
      <vt:lpstr>1. High-Impact Programs</vt:lpstr>
      <vt:lpstr>2. Worries</vt:lpstr>
      <vt:lpstr>3. Frequencies</vt:lpstr>
      <vt:lpstr>4. Info about Respondents</vt:lpstr>
      <vt:lpstr>5. Technical Information</vt:lpstr>
      <vt:lpstr>6. Data Sharing Practices</vt:lpstr>
      <vt:lpstr>'5. Technical Information'!Print_Area</vt:lpstr>
      <vt:lpstr>'Table of Contents'!Print_Area</vt:lpstr>
      <vt:lpstr>'5. Technical Information'!Print_Titles</vt:lpstr>
    </vt:vector>
  </TitlesOfParts>
  <Company>Wabash College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Rachel Boon</dc:creator>
  <cp:lastModifiedBy>Microsoft Office User</cp:lastModifiedBy>
  <cp:lastPrinted>2016-08-16T20:39:53Z</cp:lastPrinted>
  <dcterms:created xsi:type="dcterms:W3CDTF">2012-07-27T19:45:04Z</dcterms:created>
  <dcterms:modified xsi:type="dcterms:W3CDTF">2022-04-05T13:44:13Z</dcterms:modified>
</cp:coreProperties>
</file>